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G\0.1 แบบฟอร์มต่างๆ ที่ใช้ในการปฏิบัติงาน\"/>
    </mc:Choice>
  </mc:AlternateContent>
  <xr:revisionPtr revIDLastSave="0" documentId="13_ncr:1_{BDBD5322-300E-423B-80F1-CF3756EDB54F}" xr6:coauthVersionLast="36" xr6:coauthVersionMax="36" xr10:uidLastSave="{00000000-0000-0000-0000-000000000000}"/>
  <bookViews>
    <workbookView xWindow="0" yWindow="0" windowWidth="28800" windowHeight="12105" activeTab="4" xr2:uid="{00000000-000D-0000-FFFF-FFFF00000000}"/>
  </bookViews>
  <sheets>
    <sheet name="ปร.4" sheetId="1" r:id="rId1"/>
    <sheet name="ปร.5 (ก)" sheetId="2" r:id="rId2"/>
    <sheet name="ปร.5 (ข)" sheetId="4" r:id="rId3"/>
    <sheet name="ปร.6" sheetId="3" r:id="rId4"/>
    <sheet name="Factor F" sheetId="5" r:id="rId5"/>
  </sheets>
  <externalReferences>
    <externalReference r:id="rId6"/>
  </externalReferences>
  <definedNames>
    <definedName name="_xlnm.Print_Area" localSheetId="4">'Factor F'!$B$2:$P$41</definedName>
    <definedName name="_xlnm.Print_Area" localSheetId="0">ปร.4!$A$1:$J$24</definedName>
    <definedName name="_xlnm.Print_Area" localSheetId="1">'ปร.5 (ก)'!$A$1:$F$30</definedName>
    <definedName name="_xlnm.Print_Area" localSheetId="2">'ปร.5 (ข)'!$A$1:$H$29</definedName>
    <definedName name="_xlnm.Print_Area" localSheetId="3">ปร.6!$A$1:$E$30</definedName>
  </definedNames>
  <calcPr calcId="191029"/>
</workbook>
</file>

<file path=xl/calcChain.xml><?xml version="1.0" encoding="utf-8"?>
<calcChain xmlns="http://schemas.openxmlformats.org/spreadsheetml/2006/main">
  <c r="W32" i="5" l="1"/>
  <c r="M32" i="5" s="1"/>
  <c r="W31" i="5"/>
  <c r="M31" i="5" s="1"/>
  <c r="W30" i="5"/>
  <c r="M30" i="5" s="1"/>
  <c r="W29" i="5"/>
  <c r="M29" i="5" s="1"/>
  <c r="W28" i="5"/>
  <c r="M28" i="5" s="1"/>
  <c r="W27" i="5"/>
  <c r="M27" i="5" s="1"/>
  <c r="W26" i="5"/>
  <c r="M26" i="5" s="1"/>
  <c r="W25" i="5"/>
  <c r="M25" i="5" s="1"/>
  <c r="W24" i="5"/>
  <c r="M24" i="5" s="1"/>
  <c r="W23" i="5"/>
  <c r="M23" i="5" s="1"/>
  <c r="W22" i="5"/>
  <c r="M22" i="5" s="1"/>
  <c r="W21" i="5"/>
  <c r="M21" i="5" s="1"/>
  <c r="W20" i="5"/>
  <c r="M20" i="5" s="1"/>
  <c r="W19" i="5"/>
  <c r="M19" i="5" s="1"/>
  <c r="W18" i="5"/>
  <c r="M18" i="5" s="1"/>
  <c r="W17" i="5"/>
  <c r="M17" i="5" s="1"/>
  <c r="W16" i="5"/>
  <c r="M16" i="5" s="1"/>
  <c r="W15" i="5"/>
  <c r="W14" i="5"/>
  <c r="W13" i="5"/>
  <c r="W12" i="5"/>
  <c r="W11" i="5"/>
  <c r="W10" i="5"/>
  <c r="W9" i="5"/>
  <c r="W8" i="5" s="1"/>
  <c r="Q9" i="5"/>
  <c r="Q11" i="5" s="1"/>
  <c r="Q12" i="5" l="1"/>
  <c r="Q13" i="5" l="1"/>
  <c r="S12" i="5"/>
  <c r="S13" i="5" l="1"/>
  <c r="Q20" i="5"/>
  <c r="Q21" i="5" s="1"/>
  <c r="H28" i="5" s="1"/>
</calcChain>
</file>

<file path=xl/sharedStrings.xml><?xml version="1.0" encoding="utf-8"?>
<sst xmlns="http://schemas.openxmlformats.org/spreadsheetml/2006/main" count="203" uniqueCount="139">
  <si>
    <t>แบบแสดงรายการ ปริมาณงาน และราคา</t>
  </si>
  <si>
    <t>หน่วย : บาท</t>
  </si>
  <si>
    <t>ลำดับที่</t>
  </si>
  <si>
    <t>รายการ</t>
  </si>
  <si>
    <t>จำนวน</t>
  </si>
  <si>
    <t>หน่วย</t>
  </si>
  <si>
    <t>ค่าวัสดุ</t>
  </si>
  <si>
    <t>ราคาต่อหน่วย</t>
  </si>
  <si>
    <t>จำนวนเงิน</t>
  </si>
  <si>
    <t>ค่าแรงงาน</t>
  </si>
  <si>
    <t>รวม</t>
  </si>
  <si>
    <t>ค่าวัสดุและแรงงาน</t>
  </si>
  <si>
    <t>หมายเหตุ</t>
  </si>
  <si>
    <t>แบบสรุปค่าก่อสร้าง</t>
  </si>
  <si>
    <t>ค่างานต้นทุน</t>
  </si>
  <si>
    <t xml:space="preserve"> Factor F</t>
  </si>
  <si>
    <t>ค่าก่อสร้าง</t>
  </si>
  <si>
    <t>งาน/กลุ่มงาน................................</t>
  </si>
  <si>
    <t>.........................................</t>
  </si>
  <si>
    <t>กรรมการกำหนดราคากลาง</t>
  </si>
  <si>
    <t>(..............................................)</t>
  </si>
  <si>
    <t>.................ฯลฯ..................</t>
  </si>
  <si>
    <t>แบบสรุปราคากลางงานก่อสร้างอาคาร</t>
  </si>
  <si>
    <t>สรุป</t>
  </si>
  <si>
    <t>ราคากลาง (..........................................ตัวอักษร...........................................)</t>
  </si>
  <si>
    <t>รวมค่าวัสดุ+ค่าแรงงานงานก่อสร้างฯ</t>
  </si>
  <si>
    <t>รายการครุภัณฑ์</t>
  </si>
  <si>
    <t>จำนวน / หน่วย</t>
  </si>
  <si>
    <t>รวมเป็นเงินทั้งสิ้น</t>
  </si>
  <si>
    <t>ราคา/หน่วย</t>
  </si>
  <si>
    <t>ราคารวม (ก่อนภาษี)</t>
  </si>
  <si>
    <t xml:space="preserve"> </t>
  </si>
  <si>
    <t>รวมค่าครุภัณฑ์เป็นเงินทั้งิส้น</t>
  </si>
  <si>
    <t>ค่าครุภัณฑ์</t>
  </si>
  <si>
    <t>งาน ..............</t>
  </si>
  <si>
    <t>ค่าก่อสร้าง/ค่าครุภัณฑ์</t>
  </si>
  <si>
    <t>รายการ .......</t>
  </si>
  <si>
    <t>(................................................)</t>
  </si>
  <si>
    <t>ชื่อโครงการ/งานก่อสร้าง ................................................................................................</t>
  </si>
  <si>
    <t>ชื่อโครงการ/งานก่อสร้าง .............................................................................................</t>
  </si>
  <si>
    <t>คำนวณราคากลางเมื่อวันที่ ................  เดือน ....................................... พ.ศ. ...................</t>
  </si>
  <si>
    <t xml:space="preserve">คำนวณราคากลาง เมื่อวันที่ ................ เดือน ............................... พ.ศ. .......................                 </t>
  </si>
  <si>
    <t>ราคากลาง</t>
  </si>
  <si>
    <t xml:space="preserve">คำนวณราคากลาง เมื่อวันที่ .............. เดือน .................................. พ.ศ. ..................                  </t>
  </si>
  <si>
    <t>………………………………….....……….</t>
  </si>
  <si>
    <t>ประธานกำหนดราคากลาง</t>
  </si>
  <si>
    <t xml:space="preserve">                 ………………………………….....……….                                       ...............................................                                 </t>
  </si>
  <si>
    <t xml:space="preserve">                (..............................................)                                     (................................................)</t>
  </si>
  <si>
    <t xml:space="preserve">                   กรรมการกำหนดราคากลาง                                            กรรมการกำหนดราคากลาง</t>
  </si>
  <si>
    <t xml:space="preserve">                 ………………………………….....……….                                           ...................................................</t>
  </si>
  <si>
    <t xml:space="preserve">                (..............................................)                                           (..............................................)</t>
  </si>
  <si>
    <t xml:space="preserve">                   กรรมการกำหนดราคากลาง                                                  กรรมการกำหนดราคากลาง    </t>
  </si>
  <si>
    <t xml:space="preserve">                                                            ประธานกรรมการกำหนดราคากลาง</t>
  </si>
  <si>
    <t xml:space="preserve">                                                               ( ...........................................)</t>
  </si>
  <si>
    <t xml:space="preserve">                                                                  .........................................  </t>
  </si>
  <si>
    <t>แบบ ปร.4  แผ่นที่ ......../.........</t>
  </si>
  <si>
    <t>สถานที่ก่อสร้าง ภาควิชา/หน่วยงาน ...................................................................... คณะวิศวกรรมศาสตร์ มหาวิทยาลัยธรรมศาสตร์</t>
  </si>
  <si>
    <t>แบบ ปร.5 (ก) แผ่นที่ ........../..........</t>
  </si>
  <si>
    <t>สถานที่ก่อสร้าง ภาควิชา/หน่วยงาน .......................................................... คณะวิศวกรรมศาสตร์ มหาวิทยาลัยธรรมศาสตร์</t>
  </si>
  <si>
    <t xml:space="preserve">แบบ ปร.4  ที่แนบ  มีจำนวน ........... หน้า                       </t>
  </si>
  <si>
    <t>รวมวเงินค่าก่อสร้าง</t>
  </si>
  <si>
    <t>แบบ ปร.5 (ข) แผ่นที่ ........../..........</t>
  </si>
  <si>
    <t xml:space="preserve">แบบสรุปรายการค่าครุภัณฑ์ </t>
  </si>
  <si>
    <t xml:space="preserve">แบบ ปร.4 และ ปร.5 (ก) ที่แนบ  มีจำนวน ........... หน้า                       </t>
  </si>
  <si>
    <t>รวมวงเงินค่าก่อสร้าง</t>
  </si>
  <si>
    <t>รวมค่าก่อสร้าง/ค่าครุภัณฑ์ทั้งโครงการ</t>
  </si>
  <si>
    <t xml:space="preserve"> -</t>
  </si>
  <si>
    <t>แบบ ปร.6 แผ่นที่ ........./...........</t>
  </si>
  <si>
    <t>สถานที่ก่อสร้าง ภาควิชา/หน่วยงาน ............................................................ คณะวิศวกรรมศาสตร์ มหาวิทยาลัยธรรมศาสตร์</t>
  </si>
  <si>
    <t xml:space="preserve">แบบ ปร.4 และ ปร.5 (ก) และ ปร.5 (ข)   ที่แนบ  มีจำนวน .................. หน้า </t>
  </si>
  <si>
    <t>งานรื้อถอน</t>
  </si>
  <si>
    <t>1.1 ...............</t>
  </si>
  <si>
    <t>งานระบบไฟฟ้า</t>
  </si>
  <si>
    <t>งานระบบประปา</t>
  </si>
  <si>
    <t>งานก่อสร้าง</t>
  </si>
  <si>
    <t>สถานที่ก่อสร้าง</t>
  </si>
  <si>
    <t>หน่วยงาน</t>
  </si>
  <si>
    <t>เงื่อนไข</t>
  </si>
  <si>
    <t>สูตรคำนวณหาค่า FACTOR  F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</si>
  <si>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</si>
  <si>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เมื่อ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</si>
  <si>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</si>
  <si>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t>2. ถ้าเป็นงานเงินกู้ให้ใช้ Factor F ในช่อง " รวมในรูป Factor "</t>
  </si>
  <si>
    <t>เงินล่วงหน้าจ่าย ( ร้อยละ )</t>
  </si>
  <si>
    <t>ค่าประกันผลงาน หัก  (ร้อยละ)</t>
  </si>
  <si>
    <t>ดอกเบี้ยเงินกู้ (ร้อยละ)</t>
  </si>
  <si>
    <t>ค่าภาษีมูลค่าเพิ่ม ( VAT )  (ร้อยละ)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</si>
  <si>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</si>
  <si>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</si>
  <si>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</si>
  <si>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</si>
  <si>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</si>
  <si>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แทนค่า</t>
  </si>
  <si>
    <t xml:space="preserve"> -  (</t>
  </si>
  <si>
    <t>สรุปค่าต้นทุนงาน</t>
  </si>
  <si>
    <t>ค่า FACTOR F เท่ากับ</t>
  </si>
  <si>
    <t>(</t>
  </si>
  <si>
    <t>{</t>
  </si>
  <si>
    <t>( C - B )</t>
  </si>
  <si>
    <t>)   X   (</t>
  </si>
  <si>
    <t xml:space="preserve"> =</t>
  </si>
  <si>
    <t>)</t>
  </si>
  <si>
    <t>}</t>
  </si>
  <si>
    <t>บาท</t>
  </si>
  <si>
    <t>ค่างาน(ทุน)</t>
  </si>
  <si>
    <t>ล้านบาท</t>
  </si>
  <si>
    <t>&lt;0.5</t>
  </si>
  <si>
    <t>&gt;500</t>
  </si>
  <si>
    <t>FACTOR F</t>
  </si>
  <si>
    <t>งบตั้งแต่ 50,000 - 500,000 บาท</t>
  </si>
  <si>
    <t>งบตั้งแต่ 500,001 - 1,000,000 บาท</t>
  </si>
  <si>
    <t>งบตั้งแต่ 1,000,001 - 2,000,000 บาท</t>
  </si>
  <si>
    <t>งบตั้งแต่ 2,000,001 - 5,000,000 บาท</t>
  </si>
  <si>
    <t>a =</t>
  </si>
  <si>
    <t>b =</t>
  </si>
  <si>
    <t xml:space="preserve">d = </t>
  </si>
  <si>
    <t xml:space="preserve">c = </t>
  </si>
  <si>
    <t xml:space="preserve">e = </t>
  </si>
  <si>
    <t>ชื่อรายการครุภัณฑ์ ………………..</t>
  </si>
  <si>
    <t>ภาษี  มูลค่าเพิ่ม 7%</t>
  </si>
  <si>
    <t>ชื่อรายการครุภัณฑ์ ……………….</t>
  </si>
  <si>
    <t>2.1 …………..</t>
  </si>
  <si>
    <t>งานโครงสร้าง</t>
  </si>
  <si>
    <t>3.1 …………..</t>
  </si>
  <si>
    <t>4.1 …………..</t>
  </si>
  <si>
    <t>ตัวอย่าง ตารางแสดงการคำนวณหาค่า FACTOR F งานอาคาร</t>
  </si>
  <si>
    <t>(ลงชื่อ) ....................................................................... ประธานกรรมการ</t>
  </si>
  <si>
    <t xml:space="preserve">        (......................................................................)</t>
  </si>
  <si>
    <t>(ลงชื่อ) ....................................................................... กรรมการ</t>
  </si>
  <si>
    <t>(ลงชื่อ) ....................................................................... กรรมการและเลขานุการ</t>
  </si>
  <si>
    <t>(                                   )</t>
  </si>
  <si>
    <t xml:space="preserve">                    .............................................. ประธานกรรมการ</t>
  </si>
  <si>
    <t xml:space="preserve">           .............................................. กรรมการ</t>
  </si>
  <si>
    <t xml:space="preserve">                            .............................................. กรรมการและเลขานุการ</t>
  </si>
  <si>
    <t>งบตั้งแต่ 5,000,001 - 10,000,000 บาท</t>
  </si>
  <si>
    <t>การจ้างเหมาปรับปรุงหรือซ่อมแซม ...............................................................................................................................</t>
  </si>
  <si>
    <t>คณะวิศวกรรมศาสตร์ มหาวิทยาลัยธรรมศาสตร์ ต.คลองหนึ่ง อ.คลองหลวง จ.ปทุมธาน 12120</t>
  </si>
  <si>
    <t xml:space="preserve">      งานพัสดุ คณะวิศวกรรมศาสตร์ มหาวิทยาลัยธรรมศาสตร์ ต.คลองหนึ่ง อ.คลองหลวง จ.ปทุมธาน 12120</t>
  </si>
  <si>
    <t>[( D - E ) x ( A - B 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</si>
</sst>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0.0000"/>
    <numFmt numFmtId="188" formatCode="_-* #,##0.0000_-;\-* #,##0.0000_-;_-* &quot;-&quot;??_-;_-@_-"/>
    <numFmt numFmtId="189" formatCode="_-* #,##0_-;\-* #,##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6"/>
      <color theme="1"/>
      <name val="TH Niramit AS"/>
    </font>
    <font>
      <b/>
      <sz val="16"/>
      <color theme="1"/>
      <name val="TH Niramit AS"/>
    </font>
    <font>
      <b/>
      <sz val="18"/>
      <color theme="1"/>
      <name val="TH Niramit AS"/>
    </font>
    <font>
      <sz val="11"/>
      <color indexed="8"/>
      <name val="Tahoma"/>
      <family val="2"/>
      <charset val="222"/>
    </font>
    <font>
      <sz val="10"/>
      <name val="Arial"/>
      <family val="2"/>
    </font>
    <font>
      <b/>
      <sz val="16"/>
      <color indexed="8"/>
      <name val="Symbol"/>
      <family val="1"/>
      <charset val="2"/>
    </font>
    <font>
      <b/>
      <sz val="14"/>
      <color indexed="8"/>
      <name val="TH Sarabun New"/>
      <family val="2"/>
    </font>
    <font>
      <sz val="14"/>
      <color indexed="8"/>
      <name val="TH Sarabun New"/>
      <family val="2"/>
    </font>
    <font>
      <sz val="14"/>
      <color indexed="8"/>
      <name val="TH Sarabun New"/>
      <family val="2"/>
      <charset val="222"/>
    </font>
    <font>
      <sz val="14"/>
      <color theme="1"/>
      <name val="TH Sarabun New"/>
      <family val="2"/>
      <charset val="222"/>
    </font>
    <font>
      <b/>
      <sz val="14"/>
      <color rgb="FFC00000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4"/>
      <color rgb="FF7030A0"/>
      <name val="TH Sarabun New"/>
      <family val="2"/>
    </font>
    <font>
      <sz val="14"/>
      <color indexed="63"/>
      <name val="TH Sarabun New"/>
      <family val="2"/>
    </font>
    <font>
      <sz val="14"/>
      <color rgb="FF0070C0"/>
      <name val="TH Sarabun New"/>
      <family val="2"/>
    </font>
    <font>
      <b/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230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Border="1"/>
    <xf numFmtId="0" fontId="1" fillId="0" borderId="16" xfId="0" applyFont="1" applyBorder="1"/>
    <xf numFmtId="0" fontId="2" fillId="0" borderId="17" xfId="0" applyFont="1" applyBorder="1"/>
    <xf numFmtId="0" fontId="2" fillId="0" borderId="3" xfId="0" applyFont="1" applyBorder="1"/>
    <xf numFmtId="0" fontId="1" fillId="0" borderId="19" xfId="0" applyFont="1" applyBorder="1"/>
    <xf numFmtId="0" fontId="1" fillId="0" borderId="23" xfId="0" applyFont="1" applyBorder="1"/>
    <xf numFmtId="0" fontId="1" fillId="0" borderId="26" xfId="0" applyFont="1" applyBorder="1"/>
    <xf numFmtId="0" fontId="1" fillId="0" borderId="27" xfId="0" applyFont="1" applyBorder="1"/>
    <xf numFmtId="0" fontId="2" fillId="0" borderId="23" xfId="0" applyFont="1" applyBorder="1"/>
    <xf numFmtId="0" fontId="1" fillId="0" borderId="17" xfId="0" applyFont="1" applyBorder="1"/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9" xfId="0" applyFont="1" applyBorder="1"/>
    <xf numFmtId="0" fontId="1" fillId="0" borderId="30" xfId="0" applyFont="1" applyBorder="1"/>
    <xf numFmtId="0" fontId="1" fillId="0" borderId="0" xfId="0" applyFont="1" applyAlignment="1"/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8" xfId="0" applyFont="1" applyBorder="1"/>
    <xf numFmtId="0" fontId="1" fillId="0" borderId="34" xfId="0" applyFont="1" applyBorder="1"/>
    <xf numFmtId="0" fontId="2" fillId="0" borderId="34" xfId="0" applyFont="1" applyBorder="1" applyAlignment="1">
      <alignment horizontal="right"/>
    </xf>
    <xf numFmtId="0" fontId="1" fillId="0" borderId="5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2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6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58" xfId="1" applyFont="1" applyFill="1" applyBorder="1" applyAlignment="1" applyProtection="1">
      <alignment horizontal="left"/>
    </xf>
    <xf numFmtId="0" fontId="8" fillId="0" borderId="59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center"/>
    </xf>
    <xf numFmtId="187" fontId="7" fillId="0" borderId="13" xfId="1" applyNumberFormat="1" applyFont="1" applyFill="1" applyBorder="1" applyAlignment="1" applyProtection="1">
      <alignment horizontal="center" vertical="center"/>
    </xf>
    <xf numFmtId="0" fontId="9" fillId="0" borderId="0" xfId="1" applyFont="1" applyFill="1" applyAlignment="1" applyProtection="1">
      <alignment horizontal="center"/>
      <protection locked="0"/>
    </xf>
    <xf numFmtId="43" fontId="9" fillId="0" borderId="0" xfId="2" applyFont="1" applyFill="1" applyAlignment="1" applyProtection="1">
      <alignment horizontal="center"/>
      <protection locked="0"/>
    </xf>
    <xf numFmtId="0" fontId="10" fillId="0" borderId="0" xfId="0" applyFont="1"/>
    <xf numFmtId="0" fontId="9" fillId="0" borderId="0" xfId="1" applyFont="1" applyFill="1" applyAlignment="1" applyProtection="1">
      <alignment horizontal="right"/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Alignment="1" applyProtection="1">
      <alignment horizontal="center"/>
      <protection locked="0"/>
    </xf>
    <xf numFmtId="43" fontId="8" fillId="0" borderId="0" xfId="2" applyFont="1" applyFill="1" applyAlignment="1" applyProtection="1">
      <alignment horizontal="center"/>
      <protection locked="0"/>
    </xf>
    <xf numFmtId="0" fontId="12" fillId="0" borderId="0" xfId="0" applyFont="1"/>
    <xf numFmtId="0" fontId="13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14" fillId="0" borderId="0" xfId="0" quotePrefix="1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Protection="1">
      <protection locked="0"/>
    </xf>
    <xf numFmtId="43" fontId="14" fillId="0" borderId="0" xfId="2" applyFont="1" applyFill="1" applyProtection="1">
      <protection locked="0"/>
    </xf>
    <xf numFmtId="189" fontId="14" fillId="0" borderId="0" xfId="2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7" fillId="0" borderId="46" xfId="1" applyFont="1" applyFill="1" applyBorder="1" applyAlignment="1" applyProtection="1">
      <alignment horizontal="center" vertical="center"/>
    </xf>
    <xf numFmtId="0" fontId="7" fillId="0" borderId="50" xfId="1" applyFont="1" applyFill="1" applyBorder="1" applyAlignment="1" applyProtection="1">
      <alignment horizontal="center" vertical="center"/>
    </xf>
    <xf numFmtId="10" fontId="8" fillId="0" borderId="54" xfId="1" applyNumberFormat="1" applyFont="1" applyFill="1" applyBorder="1" applyAlignment="1" applyProtection="1">
      <alignment horizontal="center"/>
    </xf>
    <xf numFmtId="0" fontId="8" fillId="0" borderId="55" xfId="1" applyFont="1" applyFill="1" applyBorder="1" applyAlignment="1" applyProtection="1">
      <alignment horizontal="center"/>
    </xf>
    <xf numFmtId="0" fontId="8" fillId="0" borderId="56" xfId="1" applyFont="1" applyFill="1" applyBorder="1" applyAlignment="1" applyProtection="1">
      <alignment horizontal="center"/>
    </xf>
    <xf numFmtId="0" fontId="8" fillId="0" borderId="55" xfId="1" applyFont="1" applyFill="1" applyBorder="1" applyAlignment="1" applyProtection="1">
      <alignment horizontal="center"/>
      <protection locked="0"/>
    </xf>
    <xf numFmtId="43" fontId="8" fillId="0" borderId="0" xfId="1" applyNumberFormat="1" applyFont="1" applyFill="1" applyAlignment="1" applyProtection="1">
      <alignment horizontal="center"/>
      <protection locked="0"/>
    </xf>
    <xf numFmtId="43" fontId="8" fillId="0" borderId="55" xfId="2" applyFont="1" applyFill="1" applyBorder="1" applyAlignment="1" applyProtection="1">
      <alignment horizontal="center"/>
      <protection locked="0"/>
    </xf>
    <xf numFmtId="0" fontId="8" fillId="0" borderId="68" xfId="1" applyFont="1" applyFill="1" applyBorder="1" applyAlignment="1" applyProtection="1">
      <protection locked="0"/>
    </xf>
    <xf numFmtId="43" fontId="8" fillId="0" borderId="23" xfId="2" applyFont="1" applyFill="1" applyBorder="1" applyAlignment="1" applyProtection="1">
      <alignment horizontal="center"/>
      <protection locked="0"/>
    </xf>
    <xf numFmtId="0" fontId="8" fillId="0" borderId="23" xfId="1" applyFont="1" applyFill="1" applyBorder="1" applyAlignment="1" applyProtection="1">
      <alignment horizontal="center"/>
    </xf>
    <xf numFmtId="187" fontId="8" fillId="0" borderId="56" xfId="1" applyNumberFormat="1" applyFont="1" applyFill="1" applyBorder="1" applyAlignment="1" applyProtection="1">
      <alignment horizontal="center"/>
    </xf>
    <xf numFmtId="0" fontId="8" fillId="0" borderId="23" xfId="1" applyFont="1" applyFill="1" applyBorder="1" applyAlignment="1" applyProtection="1">
      <alignment horizontal="center"/>
      <protection locked="0"/>
    </xf>
    <xf numFmtId="188" fontId="8" fillId="0" borderId="68" xfId="2" applyNumberFormat="1" applyFont="1" applyFill="1" applyBorder="1" applyAlignment="1" applyProtection="1">
      <protection locked="0"/>
    </xf>
    <xf numFmtId="0" fontId="15" fillId="0" borderId="23" xfId="1" applyFont="1" applyFill="1" applyBorder="1" applyAlignment="1" applyProtection="1">
      <alignment horizontal="center"/>
    </xf>
    <xf numFmtId="0" fontId="15" fillId="0" borderId="56" xfId="1" applyFont="1" applyFill="1" applyBorder="1" applyAlignment="1" applyProtection="1">
      <alignment horizontal="center"/>
    </xf>
    <xf numFmtId="43" fontId="8" fillId="0" borderId="0" xfId="1" applyNumberFormat="1" applyFont="1" applyFill="1" applyAlignment="1" applyProtection="1">
      <alignment horizontal="left"/>
      <protection locked="0"/>
    </xf>
    <xf numFmtId="0" fontId="8" fillId="0" borderId="0" xfId="1" applyFont="1" applyFill="1" applyAlignment="1" applyProtection="1">
      <alignment horizontal="left"/>
      <protection locked="0"/>
    </xf>
    <xf numFmtId="0" fontId="16" fillId="0" borderId="0" xfId="0" applyFont="1" applyFill="1" applyProtection="1">
      <protection locked="0"/>
    </xf>
    <xf numFmtId="0" fontId="17" fillId="0" borderId="23" xfId="1" applyFont="1" applyFill="1" applyBorder="1" applyAlignment="1" applyProtection="1">
      <alignment horizontal="center"/>
    </xf>
    <xf numFmtId="187" fontId="17" fillId="0" borderId="56" xfId="1" applyNumberFormat="1" applyFont="1" applyFill="1" applyBorder="1" applyAlignment="1" applyProtection="1">
      <alignment horizontal="center"/>
    </xf>
    <xf numFmtId="43" fontId="16" fillId="0" borderId="0" xfId="2" applyFont="1" applyFill="1" applyProtection="1">
      <protection locked="0"/>
    </xf>
    <xf numFmtId="187" fontId="8" fillId="0" borderId="0" xfId="1" applyNumberFormat="1" applyFont="1" applyFill="1" applyAlignment="1" applyProtection="1">
      <alignment horizontal="left"/>
      <protection locked="0"/>
    </xf>
    <xf numFmtId="43" fontId="8" fillId="0" borderId="23" xfId="2" applyFont="1" applyFill="1" applyBorder="1" applyAlignment="1" applyProtection="1">
      <alignment horizontal="center" vertical="center"/>
      <protection locked="0"/>
    </xf>
    <xf numFmtId="0" fontId="8" fillId="0" borderId="23" xfId="1" applyFont="1" applyFill="1" applyBorder="1" applyAlignment="1" applyProtection="1">
      <alignment horizontal="center" vertical="center"/>
    </xf>
    <xf numFmtId="0" fontId="8" fillId="0" borderId="23" xfId="1" applyFont="1" applyFill="1" applyBorder="1" applyAlignment="1" applyProtection="1">
      <alignment horizontal="left"/>
      <protection locked="0"/>
    </xf>
    <xf numFmtId="0" fontId="7" fillId="0" borderId="60" xfId="1" applyFont="1" applyFill="1" applyBorder="1" applyAlignment="1" applyProtection="1">
      <alignment horizontal="right"/>
    </xf>
    <xf numFmtId="0" fontId="8" fillId="0" borderId="0" xfId="1" applyFont="1" applyFill="1" applyBorder="1" applyAlignment="1" applyProtection="1">
      <alignment horizontal="right"/>
    </xf>
    <xf numFmtId="188" fontId="8" fillId="0" borderId="0" xfId="1" applyNumberFormat="1" applyFont="1" applyFill="1" applyAlignment="1" applyProtection="1">
      <alignment horizontal="left"/>
      <protection locked="0"/>
    </xf>
    <xf numFmtId="187" fontId="8" fillId="0" borderId="68" xfId="1" applyNumberFormat="1" applyFont="1" applyFill="1" applyBorder="1" applyAlignment="1" applyProtection="1">
      <protection locked="0"/>
    </xf>
    <xf numFmtId="0" fontId="8" fillId="0" borderId="58" xfId="1" applyFont="1" applyFill="1" applyBorder="1" applyAlignment="1" applyProtection="1">
      <alignment horizontal="right"/>
    </xf>
    <xf numFmtId="0" fontId="8" fillId="0" borderId="53" xfId="1" applyFont="1" applyFill="1" applyBorder="1" applyAlignment="1" applyProtection="1">
      <alignment horizontal="left"/>
    </xf>
    <xf numFmtId="0" fontId="8" fillId="0" borderId="60" xfId="1" applyFont="1" applyFill="1" applyBorder="1" applyAlignment="1" applyProtection="1">
      <alignment horizontal="left" vertical="center"/>
    </xf>
    <xf numFmtId="0" fontId="8" fillId="0" borderId="61" xfId="1" applyFont="1" applyFill="1" applyBorder="1" applyAlignment="1" applyProtection="1">
      <alignment horizontal="left" vertical="center"/>
    </xf>
    <xf numFmtId="0" fontId="8" fillId="0" borderId="53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58" xfId="1" applyFont="1" applyFill="1" applyBorder="1" applyAlignment="1" applyProtection="1">
      <alignment horizontal="center" vertical="center"/>
    </xf>
    <xf numFmtId="188" fontId="8" fillId="0" borderId="58" xfId="2" applyNumberFormat="1" applyFont="1" applyFill="1" applyBorder="1" applyAlignment="1" applyProtection="1">
      <alignment horizontal="left" vertical="center"/>
    </xf>
    <xf numFmtId="43" fontId="8" fillId="0" borderId="58" xfId="2" applyFont="1" applyFill="1" applyBorder="1" applyAlignment="1" applyProtection="1">
      <alignment horizontal="center" vertical="center"/>
    </xf>
    <xf numFmtId="43" fontId="8" fillId="0" borderId="58" xfId="1" applyNumberFormat="1" applyFont="1" applyFill="1" applyBorder="1" applyAlignment="1" applyProtection="1">
      <alignment horizontal="left" vertical="center"/>
    </xf>
    <xf numFmtId="0" fontId="8" fillId="0" borderId="5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/>
    </xf>
    <xf numFmtId="43" fontId="8" fillId="0" borderId="0" xfId="1" applyNumberFormat="1" applyFont="1" applyFill="1" applyBorder="1" applyAlignment="1" applyProtection="1">
      <alignment horizontal="center" vertical="center"/>
    </xf>
    <xf numFmtId="0" fontId="8" fillId="0" borderId="54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right" vertical="center"/>
    </xf>
    <xf numFmtId="0" fontId="12" fillId="0" borderId="0" xfId="0" applyFont="1" applyBorder="1" applyProtection="1"/>
    <xf numFmtId="0" fontId="8" fillId="0" borderId="54" xfId="1" applyFont="1" applyFill="1" applyBorder="1" applyAlignment="1" applyProtection="1"/>
    <xf numFmtId="0" fontId="8" fillId="0" borderId="0" xfId="1" applyFont="1" applyFill="1" applyBorder="1" applyAlignment="1" applyProtection="1">
      <alignment horizontal="right"/>
      <protection locked="0"/>
    </xf>
    <xf numFmtId="187" fontId="8" fillId="0" borderId="0" xfId="1" applyNumberFormat="1" applyFont="1" applyFill="1" applyBorder="1" applyAlignment="1" applyProtection="1">
      <alignment horizontal="right"/>
      <protection locked="0"/>
    </xf>
    <xf numFmtId="43" fontId="8" fillId="0" borderId="66" xfId="2" applyFont="1" applyFill="1" applyBorder="1" applyAlignment="1" applyProtection="1">
      <alignment horizontal="center"/>
      <protection locked="0"/>
    </xf>
    <xf numFmtId="0" fontId="8" fillId="0" borderId="64" xfId="1" applyFont="1" applyFill="1" applyBorder="1" applyAlignment="1" applyProtection="1">
      <alignment horizontal="center" vertical="top"/>
    </xf>
    <xf numFmtId="0" fontId="8" fillId="0" borderId="65" xfId="1" applyFont="1" applyFill="1" applyBorder="1" applyAlignment="1" applyProtection="1">
      <alignment horizontal="center" vertical="center"/>
    </xf>
    <xf numFmtId="0" fontId="8" fillId="0" borderId="66" xfId="1" applyFont="1" applyFill="1" applyBorder="1" applyAlignment="1" applyProtection="1">
      <alignment horizontal="center"/>
    </xf>
    <xf numFmtId="0" fontId="8" fillId="0" borderId="67" xfId="1" applyFont="1" applyFill="1" applyBorder="1" applyAlignment="1" applyProtection="1">
      <alignment horizontal="center"/>
    </xf>
    <xf numFmtId="0" fontId="8" fillId="0" borderId="66" xfId="1" applyFont="1" applyFill="1" applyBorder="1" applyAlignment="1" applyProtection="1">
      <alignment horizontal="left"/>
      <protection locked="0"/>
    </xf>
    <xf numFmtId="0" fontId="12" fillId="0" borderId="0" xfId="0" applyFont="1" applyFill="1" applyProtection="1">
      <protection locked="0"/>
    </xf>
    <xf numFmtId="0" fontId="8" fillId="0" borderId="0" xfId="1" applyFont="1" applyFill="1" applyAlignment="1" applyProtection="1">
      <alignment horizontal="right"/>
      <protection locked="0"/>
    </xf>
    <xf numFmtId="0" fontId="8" fillId="0" borderId="0" xfId="1" applyFont="1" applyFill="1" applyAlignment="1" applyProtection="1">
      <protection locked="0"/>
    </xf>
    <xf numFmtId="0" fontId="7" fillId="0" borderId="48" xfId="1" applyFont="1" applyFill="1" applyBorder="1" applyAlignment="1" applyProtection="1">
      <alignment horizontal="center"/>
      <protection locked="0"/>
    </xf>
    <xf numFmtId="0" fontId="7" fillId="0" borderId="0" xfId="1" applyFont="1" applyFill="1" applyAlignment="1" applyProtection="1">
      <alignment horizontal="center"/>
      <protection locked="0"/>
    </xf>
    <xf numFmtId="43" fontId="7" fillId="0" borderId="0" xfId="2" applyFont="1" applyFill="1" applyAlignment="1" applyProtection="1">
      <alignment horizontal="center"/>
      <protection locked="0"/>
    </xf>
    <xf numFmtId="0" fontId="18" fillId="0" borderId="0" xfId="0" applyFont="1"/>
    <xf numFmtId="0" fontId="7" fillId="0" borderId="52" xfId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59" xfId="1" applyFont="1" applyFill="1" applyBorder="1" applyAlignment="1" applyProtection="1">
      <alignment horizontal="center" vertical="center"/>
    </xf>
    <xf numFmtId="0" fontId="7" fillId="0" borderId="60" xfId="1" applyFont="1" applyFill="1" applyBorder="1" applyAlignment="1" applyProtection="1">
      <alignment horizontal="center" vertical="center"/>
    </xf>
    <xf numFmtId="0" fontId="7" fillId="0" borderId="61" xfId="1" applyFont="1" applyFill="1" applyBorder="1" applyAlignment="1" applyProtection="1">
      <alignment horizontal="center" vertical="center"/>
    </xf>
    <xf numFmtId="0" fontId="7" fillId="0" borderId="57" xfId="1" applyFont="1" applyFill="1" applyBorder="1" applyAlignment="1" applyProtection="1">
      <alignment horizontal="center" vertical="center"/>
    </xf>
    <xf numFmtId="0" fontId="7" fillId="0" borderId="58" xfId="1" applyFont="1" applyFill="1" applyBorder="1" applyAlignment="1" applyProtection="1">
      <alignment horizontal="center" vertical="center"/>
    </xf>
    <xf numFmtId="0" fontId="7" fillId="0" borderId="62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/>
    </xf>
    <xf numFmtId="0" fontId="7" fillId="0" borderId="45" xfId="1" applyFont="1" applyFill="1" applyBorder="1" applyAlignment="1" applyProtection="1">
      <alignment horizontal="center" vertical="center"/>
    </xf>
    <xf numFmtId="0" fontId="7" fillId="0" borderId="46" xfId="1" applyFont="1" applyFill="1" applyBorder="1" applyAlignment="1" applyProtection="1">
      <alignment horizontal="center" vertical="center"/>
    </xf>
    <xf numFmtId="0" fontId="7" fillId="0" borderId="49" xfId="1" applyFont="1" applyFill="1" applyBorder="1" applyAlignment="1" applyProtection="1">
      <alignment horizontal="center" vertical="center"/>
    </xf>
    <xf numFmtId="0" fontId="7" fillId="0" borderId="50" xfId="1" applyFont="1" applyFill="1" applyBorder="1" applyAlignment="1" applyProtection="1">
      <alignment horizontal="center" vertical="center"/>
    </xf>
    <xf numFmtId="0" fontId="7" fillId="0" borderId="47" xfId="1" applyFont="1" applyFill="1" applyBorder="1" applyAlignment="1" applyProtection="1">
      <alignment horizontal="center" vertical="center"/>
    </xf>
    <xf numFmtId="0" fontId="7" fillId="0" borderId="51" xfId="1" applyFont="1" applyFill="1" applyBorder="1" applyAlignment="1" applyProtection="1">
      <alignment horizontal="center" vertical="center"/>
    </xf>
    <xf numFmtId="0" fontId="8" fillId="0" borderId="53" xfId="1" applyFont="1" applyFill="1" applyBorder="1" applyAlignment="1" applyProtection="1">
      <alignment horizontal="center"/>
    </xf>
    <xf numFmtId="0" fontId="8" fillId="0" borderId="57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8" fillId="0" borderId="58" xfId="1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0" fontId="8" fillId="0" borderId="59" xfId="1" applyFont="1" applyFill="1" applyBorder="1" applyAlignment="1" applyProtection="1">
      <alignment horizontal="center" vertical="center"/>
    </xf>
    <xf numFmtId="0" fontId="8" fillId="0" borderId="60" xfId="1" applyFont="1" applyFill="1" applyBorder="1" applyAlignment="1" applyProtection="1">
      <alignment horizontal="center" vertical="center"/>
    </xf>
    <xf numFmtId="0" fontId="8" fillId="0" borderId="53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57" xfId="1" applyFont="1" applyFill="1" applyBorder="1" applyAlignment="1" applyProtection="1">
      <alignment horizontal="center" vertical="center"/>
    </xf>
    <xf numFmtId="0" fontId="8" fillId="0" borderId="58" xfId="1" applyFont="1" applyFill="1" applyBorder="1" applyAlignment="1" applyProtection="1">
      <alignment horizontal="center" vertical="center"/>
    </xf>
    <xf numFmtId="0" fontId="8" fillId="0" borderId="61" xfId="1" applyFont="1" applyFill="1" applyBorder="1" applyAlignment="1" applyProtection="1">
      <alignment horizontal="center"/>
    </xf>
    <xf numFmtId="0" fontId="8" fillId="0" borderId="54" xfId="1" applyFont="1" applyFill="1" applyBorder="1" applyAlignment="1" applyProtection="1">
      <alignment horizontal="center"/>
    </xf>
    <xf numFmtId="0" fontId="8" fillId="0" borderId="62" xfId="1" applyFont="1" applyFill="1" applyBorder="1" applyAlignment="1" applyProtection="1">
      <alignment horizontal="center"/>
    </xf>
    <xf numFmtId="0" fontId="8" fillId="0" borderId="63" xfId="1" applyFont="1" applyFill="1" applyBorder="1" applyAlignment="1" applyProtection="1">
      <alignment horizontal="center"/>
    </xf>
    <xf numFmtId="0" fontId="8" fillId="0" borderId="0" xfId="1" applyFont="1" applyFill="1" applyAlignment="1" applyProtection="1">
      <alignment horizontal="left"/>
      <protection locked="0"/>
    </xf>
    <xf numFmtId="0" fontId="8" fillId="0" borderId="59" xfId="1" applyFont="1" applyFill="1" applyBorder="1" applyAlignment="1" applyProtection="1">
      <alignment horizontal="center" vertical="top"/>
    </xf>
    <xf numFmtId="0" fontId="8" fillId="0" borderId="53" xfId="1" applyFont="1" applyFill="1" applyBorder="1" applyAlignment="1" applyProtection="1">
      <alignment horizontal="center" vertical="top"/>
    </xf>
    <xf numFmtId="0" fontId="8" fillId="0" borderId="57" xfId="1" applyFont="1" applyFill="1" applyBorder="1" applyAlignment="1" applyProtection="1">
      <alignment horizontal="center" vertical="top"/>
    </xf>
    <xf numFmtId="43" fontId="7" fillId="0" borderId="60" xfId="1" applyNumberFormat="1" applyFont="1" applyFill="1" applyBorder="1" applyAlignment="1" applyProtection="1">
      <alignment horizontal="left"/>
    </xf>
    <xf numFmtId="0" fontId="18" fillId="0" borderId="60" xfId="0" applyFont="1" applyFill="1" applyBorder="1" applyAlignment="1" applyProtection="1">
      <alignment horizontal="left"/>
    </xf>
    <xf numFmtId="0" fontId="18" fillId="0" borderId="61" xfId="0" applyFont="1" applyFill="1" applyBorder="1" applyAlignment="1" applyProtection="1">
      <alignment horizontal="left"/>
    </xf>
    <xf numFmtId="43" fontId="15" fillId="0" borderId="0" xfId="1" applyNumberFormat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/>
    </xf>
    <xf numFmtId="0" fontId="15" fillId="0" borderId="54" xfId="1" applyFont="1" applyFill="1" applyBorder="1" applyAlignment="1" applyProtection="1">
      <alignment horizontal="center"/>
    </xf>
    <xf numFmtId="43" fontId="17" fillId="0" borderId="0" xfId="1" applyNumberFormat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54" xfId="1" applyFont="1" applyFill="1" applyBorder="1" applyAlignment="1" applyProtection="1">
      <alignment horizontal="center"/>
    </xf>
    <xf numFmtId="187" fontId="15" fillId="0" borderId="0" xfId="1" applyNumberFormat="1" applyFont="1" applyFill="1" applyBorder="1" applyAlignment="1" applyProtection="1">
      <alignment horizontal="center"/>
    </xf>
    <xf numFmtId="187" fontId="15" fillId="0" borderId="54" xfId="1" applyNumberFormat="1" applyFont="1" applyFill="1" applyBorder="1" applyAlignment="1" applyProtection="1">
      <alignment horizontal="center"/>
    </xf>
    <xf numFmtId="187" fontId="17" fillId="0" borderId="58" xfId="1" applyNumberFormat="1" applyFont="1" applyFill="1" applyBorder="1" applyAlignment="1" applyProtection="1">
      <alignment horizontal="center"/>
    </xf>
    <xf numFmtId="187" fontId="17" fillId="0" borderId="62" xfId="1" applyNumberFormat="1" applyFont="1" applyFill="1" applyBorder="1" applyAlignment="1" applyProtection="1">
      <alignment horizontal="center"/>
    </xf>
  </cellXfs>
  <cellStyles count="3">
    <cellStyle name="Comma 4" xfId="2" xr:uid="{974BD5D6-7434-4E42-8EE3-95FA8BD2FFF1}"/>
    <cellStyle name="Normal" xfId="0" builtinId="0"/>
    <cellStyle name="ปกติ_ตัวอย่างการคำนวณ FACTOR F" xfId="1" xr:uid="{33B56DD7-965C-4412-92DB-5E207006EF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23</xdr:row>
      <xdr:rowOff>9525</xdr:rowOff>
    </xdr:from>
    <xdr:to>
      <xdr:col>3</xdr:col>
      <xdr:colOff>651</xdr:colOff>
      <xdr:row>25</xdr:row>
      <xdr:rowOff>38100</xdr:rowOff>
    </xdr:to>
    <xdr:sp macro="" textlink="">
      <xdr:nvSpPr>
        <xdr:cNvPr id="6" name="วงเล็บปีกกาซ้าย 1">
          <a:extLst>
            <a:ext uri="{FF2B5EF4-FFF2-40B4-BE49-F238E27FC236}">
              <a16:creationId xmlns:a16="http://schemas.microsoft.com/office/drawing/2014/main" id="{3F9E5B48-9A3A-4631-A503-3EFDA9BB6A0C}"/>
            </a:ext>
          </a:extLst>
        </xdr:cNvPr>
        <xdr:cNvSpPr/>
      </xdr:nvSpPr>
      <xdr:spPr>
        <a:xfrm>
          <a:off x="742950" y="6838950"/>
          <a:ext cx="143526" cy="6381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10</xdr:col>
      <xdr:colOff>57150</xdr:colOff>
      <xdr:row>23</xdr:row>
      <xdr:rowOff>28575</xdr:rowOff>
    </xdr:from>
    <xdr:to>
      <xdr:col>10</xdr:col>
      <xdr:colOff>142875</xdr:colOff>
      <xdr:row>25</xdr:row>
      <xdr:rowOff>28575</xdr:rowOff>
    </xdr:to>
    <xdr:sp macro="" textlink="">
      <xdr:nvSpPr>
        <xdr:cNvPr id="7" name="วงเล็บปีกกาขวา 2">
          <a:extLst>
            <a:ext uri="{FF2B5EF4-FFF2-40B4-BE49-F238E27FC236}">
              <a16:creationId xmlns:a16="http://schemas.microsoft.com/office/drawing/2014/main" id="{26767A79-0240-40E1-AA17-94A4B99B413B}"/>
            </a:ext>
          </a:extLst>
        </xdr:cNvPr>
        <xdr:cNvSpPr/>
      </xdr:nvSpPr>
      <xdr:spPr>
        <a:xfrm>
          <a:off x="4991100" y="6858000"/>
          <a:ext cx="85725" cy="609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tapong\Downloads\31-10-2018-17-09-09_552372646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.4(ก)"/>
      <sheetName val="ปร.5"/>
      <sheetName val="ปร.6"/>
      <sheetName val="Factor F "/>
      <sheetName val="Sheet1"/>
    </sheetNames>
    <sheetDataSet>
      <sheetData sheetId="0"/>
      <sheetData sheetId="1"/>
      <sheetData sheetId="2"/>
      <sheetData sheetId="3"/>
      <sheetData sheetId="4">
        <row r="2">
          <cell r="G2">
            <v>0</v>
          </cell>
        </row>
        <row r="6">
          <cell r="H6">
            <v>1.3073999999999999</v>
          </cell>
        </row>
        <row r="7">
          <cell r="H7">
            <v>1.3049999999999999</v>
          </cell>
        </row>
        <row r="8">
          <cell r="H8">
            <v>1.3035000000000001</v>
          </cell>
        </row>
        <row r="9">
          <cell r="H9">
            <v>1.3003</v>
          </cell>
        </row>
        <row r="10">
          <cell r="H10">
            <v>1.2943</v>
          </cell>
        </row>
        <row r="11">
          <cell r="H11">
            <v>1.2594000000000001</v>
          </cell>
        </row>
        <row r="12">
          <cell r="H12">
            <v>1.2518</v>
          </cell>
        </row>
        <row r="13">
          <cell r="H13">
            <v>1.2248000000000001</v>
          </cell>
        </row>
        <row r="14">
          <cell r="H14">
            <v>1.2163999999999999</v>
          </cell>
        </row>
        <row r="15">
          <cell r="H15">
            <v>1.2161</v>
          </cell>
        </row>
        <row r="16">
          <cell r="H16">
            <v>1.2159</v>
          </cell>
        </row>
        <row r="17">
          <cell r="H17">
            <v>1.2060999999999999</v>
          </cell>
        </row>
        <row r="18">
          <cell r="H18">
            <v>1.2050000000000001</v>
          </cell>
        </row>
        <row r="19">
          <cell r="H19">
            <v>1.2050000000000001</v>
          </cell>
        </row>
        <row r="20">
          <cell r="H20">
            <v>1.2049000000000001</v>
          </cell>
        </row>
        <row r="21">
          <cell r="H21">
            <v>1.2049000000000001</v>
          </cell>
        </row>
        <row r="22">
          <cell r="H22">
            <v>1.2022999999999999</v>
          </cell>
        </row>
        <row r="23">
          <cell r="H23">
            <v>1.2022999999999999</v>
          </cell>
        </row>
        <row r="24">
          <cell r="H24">
            <v>1.2013</v>
          </cell>
        </row>
        <row r="25">
          <cell r="H25">
            <v>1.1951000000000001</v>
          </cell>
        </row>
        <row r="26">
          <cell r="H26">
            <v>1.1866000000000001</v>
          </cell>
        </row>
        <row r="27">
          <cell r="H27">
            <v>1.1858</v>
          </cell>
        </row>
        <row r="28">
          <cell r="H28">
            <v>1.1853</v>
          </cell>
        </row>
        <row r="29">
          <cell r="H29">
            <v>1.1788000000000001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J24"/>
  <sheetViews>
    <sheetView workbookViewId="0">
      <selection activeCell="D30" sqref="D30"/>
    </sheetView>
  </sheetViews>
  <sheetFormatPr defaultColWidth="9" defaultRowHeight="24.75" x14ac:dyDescent="0.6"/>
  <cols>
    <col min="1" max="1" width="7.25" style="1" customWidth="1"/>
    <col min="2" max="2" width="34.75" style="1" customWidth="1"/>
    <col min="3" max="3" width="8" style="1" customWidth="1"/>
    <col min="4" max="4" width="9.75" style="1" customWidth="1"/>
    <col min="5" max="8" width="12.75" style="1" customWidth="1"/>
    <col min="9" max="9" width="16.875" style="1" customWidth="1"/>
    <col min="10" max="10" width="13.75" style="1" customWidth="1"/>
    <col min="11" max="16384" width="9" style="1"/>
  </cols>
  <sheetData>
    <row r="1" spans="1:10" x14ac:dyDescent="0.6">
      <c r="A1" s="152" t="s">
        <v>55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27.75" x14ac:dyDescent="0.6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x14ac:dyDescent="0.6">
      <c r="A3" s="160" t="s">
        <v>38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x14ac:dyDescent="0.6">
      <c r="A4" s="160" t="s">
        <v>56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x14ac:dyDescent="0.6">
      <c r="A5" s="160" t="s">
        <v>40</v>
      </c>
      <c r="B5" s="160"/>
      <c r="C5" s="160"/>
      <c r="D5" s="160"/>
      <c r="E5" s="160"/>
      <c r="F5" s="160"/>
      <c r="G5" s="38" t="s">
        <v>31</v>
      </c>
      <c r="H5" s="38"/>
      <c r="I5" s="38" t="s">
        <v>31</v>
      </c>
      <c r="J5" s="23"/>
    </row>
    <row r="6" spans="1:10" ht="25.5" thickBot="1" x14ac:dyDescent="0.65">
      <c r="A6" s="159" t="s">
        <v>1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25.5" thickTop="1" x14ac:dyDescent="0.6">
      <c r="A7" s="157" t="s">
        <v>2</v>
      </c>
      <c r="B7" s="155" t="s">
        <v>3</v>
      </c>
      <c r="C7" s="155" t="s">
        <v>4</v>
      </c>
      <c r="D7" s="155" t="s">
        <v>5</v>
      </c>
      <c r="E7" s="154" t="s">
        <v>6</v>
      </c>
      <c r="F7" s="154"/>
      <c r="G7" s="154" t="s">
        <v>9</v>
      </c>
      <c r="H7" s="154"/>
      <c r="I7" s="36" t="s">
        <v>10</v>
      </c>
      <c r="J7" s="161" t="s">
        <v>12</v>
      </c>
    </row>
    <row r="8" spans="1:10" ht="25.5" thickBot="1" x14ac:dyDescent="0.65">
      <c r="A8" s="158"/>
      <c r="B8" s="156"/>
      <c r="C8" s="156"/>
      <c r="D8" s="156"/>
      <c r="E8" s="2" t="s">
        <v>7</v>
      </c>
      <c r="F8" s="2" t="s">
        <v>8</v>
      </c>
      <c r="G8" s="2" t="s">
        <v>7</v>
      </c>
      <c r="H8" s="2" t="s">
        <v>8</v>
      </c>
      <c r="I8" s="2" t="s">
        <v>11</v>
      </c>
      <c r="J8" s="162"/>
    </row>
    <row r="9" spans="1:10" ht="25.5" thickTop="1" x14ac:dyDescent="0.6">
      <c r="A9" s="31">
        <v>1</v>
      </c>
      <c r="B9" s="57" t="s">
        <v>70</v>
      </c>
      <c r="C9" s="18"/>
      <c r="D9" s="18"/>
      <c r="E9" s="18"/>
      <c r="F9" s="18"/>
      <c r="G9" s="18"/>
      <c r="H9" s="18"/>
      <c r="I9" s="18"/>
      <c r="J9" s="20"/>
    </row>
    <row r="10" spans="1:10" x14ac:dyDescent="0.6">
      <c r="A10" s="32"/>
      <c r="B10" s="58" t="s">
        <v>71</v>
      </c>
      <c r="C10" s="19"/>
      <c r="D10" s="19"/>
      <c r="E10" s="19"/>
      <c r="F10" s="19"/>
      <c r="G10" s="19"/>
      <c r="H10" s="19"/>
      <c r="I10" s="19"/>
      <c r="J10" s="21"/>
    </row>
    <row r="11" spans="1:10" x14ac:dyDescent="0.6">
      <c r="A11" s="56">
        <v>2</v>
      </c>
      <c r="B11" s="59" t="s">
        <v>72</v>
      </c>
      <c r="C11" s="54"/>
      <c r="D11" s="54"/>
      <c r="E11" s="54"/>
      <c r="F11" s="54"/>
      <c r="G11" s="54"/>
      <c r="H11" s="54"/>
      <c r="I11" s="54"/>
      <c r="J11" s="55"/>
    </row>
    <row r="12" spans="1:10" x14ac:dyDescent="0.6">
      <c r="A12" s="56"/>
      <c r="B12" s="59" t="s">
        <v>121</v>
      </c>
      <c r="C12" s="54"/>
      <c r="D12" s="54"/>
      <c r="E12" s="54"/>
      <c r="F12" s="54"/>
      <c r="G12" s="54"/>
      <c r="H12" s="54"/>
      <c r="I12" s="54"/>
      <c r="J12" s="55"/>
    </row>
    <row r="13" spans="1:10" x14ac:dyDescent="0.6">
      <c r="A13" s="56">
        <v>3</v>
      </c>
      <c r="B13" s="59" t="s">
        <v>73</v>
      </c>
      <c r="C13" s="54"/>
      <c r="D13" s="54"/>
      <c r="E13" s="54"/>
      <c r="F13" s="54"/>
      <c r="G13" s="54"/>
      <c r="H13" s="54"/>
      <c r="I13" s="54"/>
      <c r="J13" s="55"/>
    </row>
    <row r="14" spans="1:10" x14ac:dyDescent="0.6">
      <c r="A14" s="56"/>
      <c r="B14" s="59" t="s">
        <v>123</v>
      </c>
      <c r="C14" s="54"/>
      <c r="D14" s="54"/>
      <c r="E14" s="54"/>
      <c r="F14" s="54"/>
      <c r="G14" s="54"/>
      <c r="H14" s="54"/>
      <c r="I14" s="54"/>
      <c r="J14" s="55"/>
    </row>
    <row r="15" spans="1:10" x14ac:dyDescent="0.6">
      <c r="A15" s="56">
        <v>4</v>
      </c>
      <c r="B15" s="59" t="s">
        <v>122</v>
      </c>
      <c r="C15" s="54"/>
      <c r="D15" s="54"/>
      <c r="E15" s="54"/>
      <c r="F15" s="54"/>
      <c r="G15" s="54"/>
      <c r="H15" s="54"/>
      <c r="I15" s="54"/>
      <c r="J15" s="55"/>
    </row>
    <row r="16" spans="1:10" ht="25.5" thickBot="1" x14ac:dyDescent="0.65">
      <c r="A16" s="56"/>
      <c r="B16" s="59" t="s">
        <v>124</v>
      </c>
      <c r="C16" s="54"/>
      <c r="D16" s="54"/>
      <c r="E16" s="54"/>
      <c r="F16" s="54"/>
      <c r="G16" s="54"/>
      <c r="H16" s="54"/>
      <c r="I16" s="54"/>
      <c r="J16" s="55"/>
    </row>
    <row r="17" spans="1:10" ht="26.25" thickTop="1" thickBot="1" x14ac:dyDescent="0.65">
      <c r="A17" s="53"/>
      <c r="B17" s="150" t="s">
        <v>25</v>
      </c>
      <c r="C17" s="151"/>
      <c r="D17" s="151"/>
      <c r="E17" s="151"/>
      <c r="F17" s="151"/>
      <c r="G17" s="151"/>
      <c r="H17" s="151"/>
      <c r="I17" s="51"/>
      <c r="J17" s="50"/>
    </row>
    <row r="18" spans="1:10" ht="25.5" thickTop="1" x14ac:dyDescent="0.6">
      <c r="A18" s="14"/>
      <c r="B18" s="61"/>
      <c r="C18" s="61"/>
      <c r="D18" s="61"/>
      <c r="E18" s="61"/>
      <c r="F18" s="61"/>
      <c r="G18" s="61"/>
      <c r="H18" s="61"/>
      <c r="I18" s="14"/>
      <c r="J18" s="14"/>
    </row>
    <row r="19" spans="1:10" s="60" customFormat="1" x14ac:dyDescent="0.6">
      <c r="A19" s="149" t="s">
        <v>131</v>
      </c>
      <c r="B19" s="149"/>
      <c r="C19" s="149"/>
      <c r="D19" s="149"/>
      <c r="E19" s="149"/>
      <c r="F19" s="149"/>
      <c r="G19" s="149"/>
      <c r="H19" s="149"/>
      <c r="I19" s="149"/>
      <c r="J19" s="149"/>
    </row>
    <row r="20" spans="1:10" s="60" customFormat="1" x14ac:dyDescent="0.6">
      <c r="A20" s="149" t="s">
        <v>130</v>
      </c>
      <c r="B20" s="149"/>
      <c r="C20" s="149"/>
      <c r="D20" s="149"/>
      <c r="E20" s="149"/>
      <c r="F20" s="149"/>
      <c r="G20" s="149"/>
      <c r="H20" s="149"/>
      <c r="I20" s="149"/>
      <c r="J20" s="149"/>
    </row>
    <row r="21" spans="1:10" s="60" customFormat="1" x14ac:dyDescent="0.6">
      <c r="A21" s="149" t="s">
        <v>132</v>
      </c>
      <c r="B21" s="149"/>
      <c r="C21" s="149"/>
      <c r="D21" s="149"/>
      <c r="E21" s="149"/>
      <c r="F21" s="149"/>
      <c r="G21" s="149"/>
      <c r="H21" s="149"/>
      <c r="I21" s="149"/>
      <c r="J21" s="149"/>
    </row>
    <row r="22" spans="1:10" s="60" customFormat="1" x14ac:dyDescent="0.6">
      <c r="A22" s="149" t="s">
        <v>130</v>
      </c>
      <c r="B22" s="149"/>
      <c r="C22" s="149"/>
      <c r="D22" s="149"/>
      <c r="E22" s="149"/>
      <c r="F22" s="149"/>
      <c r="G22" s="149"/>
      <c r="H22" s="149"/>
      <c r="I22" s="149"/>
      <c r="J22" s="149"/>
    </row>
    <row r="23" spans="1:10" s="60" customFormat="1" x14ac:dyDescent="0.6">
      <c r="A23" s="149" t="s">
        <v>133</v>
      </c>
      <c r="B23" s="149"/>
      <c r="C23" s="149"/>
      <c r="D23" s="149"/>
      <c r="E23" s="149"/>
      <c r="F23" s="149"/>
      <c r="G23" s="149"/>
      <c r="H23" s="149"/>
      <c r="I23" s="149"/>
      <c r="J23" s="149"/>
    </row>
    <row r="24" spans="1:10" s="60" customFormat="1" x14ac:dyDescent="0.6">
      <c r="A24" s="149" t="s">
        <v>130</v>
      </c>
      <c r="B24" s="149"/>
      <c r="C24" s="149"/>
      <c r="D24" s="149"/>
      <c r="E24" s="149"/>
      <c r="F24" s="149"/>
      <c r="G24" s="149"/>
      <c r="H24" s="149"/>
      <c r="I24" s="149"/>
      <c r="J24" s="149"/>
    </row>
  </sheetData>
  <mergeCells count="20">
    <mergeCell ref="B17:H17"/>
    <mergeCell ref="A19:J19"/>
    <mergeCell ref="A1:J1"/>
    <mergeCell ref="A2:J2"/>
    <mergeCell ref="E7:F7"/>
    <mergeCell ref="G7:H7"/>
    <mergeCell ref="B7:B8"/>
    <mergeCell ref="A7:A8"/>
    <mergeCell ref="C7:C8"/>
    <mergeCell ref="D7:D8"/>
    <mergeCell ref="A6:J6"/>
    <mergeCell ref="A5:F5"/>
    <mergeCell ref="A4:J4"/>
    <mergeCell ref="A3:J3"/>
    <mergeCell ref="J7:J8"/>
    <mergeCell ref="A20:J20"/>
    <mergeCell ref="A22:J22"/>
    <mergeCell ref="A23:J23"/>
    <mergeCell ref="A21:J21"/>
    <mergeCell ref="A24:J24"/>
  </mergeCells>
  <printOptions horizontalCentered="1"/>
  <pageMargins left="0" right="0" top="0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H30"/>
  <sheetViews>
    <sheetView workbookViewId="0">
      <selection activeCell="H14" sqref="H14"/>
    </sheetView>
  </sheetViews>
  <sheetFormatPr defaultColWidth="9" defaultRowHeight="24.75" x14ac:dyDescent="0.6"/>
  <cols>
    <col min="1" max="1" width="7.375" style="27" customWidth="1"/>
    <col min="2" max="2" width="33.375" style="1" customWidth="1"/>
    <col min="3" max="3" width="13" style="1" customWidth="1"/>
    <col min="4" max="4" width="10.25" style="1" customWidth="1"/>
    <col min="5" max="5" width="17.75" style="1" customWidth="1"/>
    <col min="6" max="6" width="10.375" style="1" customWidth="1"/>
    <col min="7" max="16384" width="9" style="1"/>
  </cols>
  <sheetData>
    <row r="1" spans="1:6" x14ac:dyDescent="0.6">
      <c r="A1" s="152" t="s">
        <v>57</v>
      </c>
      <c r="B1" s="152"/>
      <c r="C1" s="152"/>
      <c r="D1" s="152"/>
      <c r="E1" s="152"/>
      <c r="F1" s="152"/>
    </row>
    <row r="2" spans="1:6" ht="27.75" x14ac:dyDescent="0.65">
      <c r="A2" s="153" t="s">
        <v>13</v>
      </c>
      <c r="B2" s="153"/>
      <c r="C2" s="153"/>
      <c r="D2" s="153"/>
      <c r="E2" s="153"/>
      <c r="F2" s="153"/>
    </row>
    <row r="3" spans="1:6" x14ac:dyDescent="0.6">
      <c r="A3" s="160" t="s">
        <v>39</v>
      </c>
      <c r="B3" s="160"/>
      <c r="C3" s="160"/>
      <c r="D3" s="160"/>
      <c r="E3" s="160"/>
      <c r="F3" s="160"/>
    </row>
    <row r="4" spans="1:6" x14ac:dyDescent="0.6">
      <c r="A4" s="160" t="s">
        <v>58</v>
      </c>
      <c r="B4" s="160"/>
      <c r="C4" s="160"/>
      <c r="D4" s="160"/>
      <c r="E4" s="160"/>
      <c r="F4" s="160"/>
    </row>
    <row r="5" spans="1:6" x14ac:dyDescent="0.6">
      <c r="A5" s="160" t="s">
        <v>59</v>
      </c>
      <c r="B5" s="160"/>
      <c r="C5" s="160"/>
      <c r="D5" s="160"/>
      <c r="E5" s="160"/>
      <c r="F5" s="160"/>
    </row>
    <row r="6" spans="1:6" x14ac:dyDescent="0.6">
      <c r="A6" s="160" t="s">
        <v>41</v>
      </c>
      <c r="B6" s="160"/>
      <c r="C6" s="160"/>
      <c r="D6" s="160"/>
      <c r="E6" s="160"/>
      <c r="F6" s="23"/>
    </row>
    <row r="7" spans="1:6" ht="25.5" thickBot="1" x14ac:dyDescent="0.65">
      <c r="A7" s="152" t="s">
        <v>1</v>
      </c>
      <c r="B7" s="152"/>
      <c r="C7" s="152"/>
      <c r="D7" s="152"/>
      <c r="E7" s="152"/>
      <c r="F7" s="152"/>
    </row>
    <row r="8" spans="1:6" s="10" customFormat="1" ht="45.75" customHeight="1" thickTop="1" thickBot="1" x14ac:dyDescent="0.25">
      <c r="A8" s="7" t="s">
        <v>2</v>
      </c>
      <c r="B8" s="8" t="s">
        <v>3</v>
      </c>
      <c r="C8" s="8" t="s">
        <v>14</v>
      </c>
      <c r="D8" s="8" t="s">
        <v>15</v>
      </c>
      <c r="E8" s="8" t="s">
        <v>64</v>
      </c>
      <c r="F8" s="9" t="s">
        <v>12</v>
      </c>
    </row>
    <row r="9" spans="1:6" ht="25.5" thickTop="1" x14ac:dyDescent="0.6">
      <c r="A9" s="31">
        <v>1</v>
      </c>
      <c r="B9" s="18" t="s">
        <v>17</v>
      </c>
      <c r="C9" s="18"/>
      <c r="D9" s="18"/>
      <c r="E9" s="18"/>
      <c r="F9" s="20"/>
    </row>
    <row r="10" spans="1:6" x14ac:dyDescent="0.6">
      <c r="A10" s="32">
        <v>2</v>
      </c>
      <c r="B10" s="19" t="s">
        <v>17</v>
      </c>
      <c r="C10" s="19"/>
      <c r="D10" s="19"/>
      <c r="E10" s="19"/>
      <c r="F10" s="21"/>
    </row>
    <row r="11" spans="1:6" x14ac:dyDescent="0.6">
      <c r="A11" s="32"/>
      <c r="B11" s="19" t="s">
        <v>21</v>
      </c>
      <c r="C11" s="19"/>
      <c r="D11" s="19"/>
      <c r="E11" s="19"/>
      <c r="F11" s="21"/>
    </row>
    <row r="12" spans="1:6" x14ac:dyDescent="0.6">
      <c r="A12" s="32"/>
      <c r="B12" s="19"/>
      <c r="C12" s="19"/>
      <c r="D12" s="19"/>
      <c r="E12" s="19"/>
      <c r="F12" s="21"/>
    </row>
    <row r="13" spans="1:6" x14ac:dyDescent="0.6">
      <c r="A13" s="32"/>
      <c r="B13" s="22" t="s">
        <v>31</v>
      </c>
      <c r="C13" s="19"/>
      <c r="D13" s="19"/>
      <c r="E13" s="19"/>
      <c r="F13" s="21"/>
    </row>
    <row r="14" spans="1:6" x14ac:dyDescent="0.6">
      <c r="A14" s="32"/>
      <c r="B14" s="19" t="s">
        <v>31</v>
      </c>
      <c r="C14" s="19"/>
      <c r="D14" s="19"/>
      <c r="E14" s="19"/>
      <c r="F14" s="21"/>
    </row>
    <row r="15" spans="1:6" x14ac:dyDescent="0.6">
      <c r="A15" s="32"/>
      <c r="B15" s="19" t="s">
        <v>31</v>
      </c>
      <c r="C15" s="19"/>
      <c r="D15" s="19"/>
      <c r="E15" s="19"/>
      <c r="F15" s="21"/>
    </row>
    <row r="16" spans="1:6" x14ac:dyDescent="0.6">
      <c r="A16" s="32"/>
      <c r="B16" s="19" t="s">
        <v>31</v>
      </c>
      <c r="C16" s="19"/>
      <c r="D16" s="19"/>
      <c r="E16" s="19"/>
      <c r="F16" s="21"/>
    </row>
    <row r="17" spans="1:8" ht="25.5" thickBot="1" x14ac:dyDescent="0.65">
      <c r="A17" s="33"/>
      <c r="B17" s="28" t="s">
        <v>31</v>
      </c>
      <c r="C17" s="28"/>
      <c r="D17" s="28"/>
      <c r="E17" s="28"/>
      <c r="F17" s="29"/>
    </row>
    <row r="18" spans="1:8" ht="26.25" thickTop="1" thickBot="1" x14ac:dyDescent="0.65">
      <c r="A18" s="163" t="s">
        <v>60</v>
      </c>
      <c r="B18" s="164"/>
      <c r="C18" s="164"/>
      <c r="D18" s="150"/>
      <c r="E18" s="51"/>
      <c r="F18" s="50"/>
    </row>
    <row r="19" spans="1:8" ht="12.75" customHeight="1" thickTop="1" x14ac:dyDescent="0.6"/>
    <row r="20" spans="1:8" ht="12.75" customHeight="1" x14ac:dyDescent="0.6">
      <c r="A20" s="35"/>
    </row>
    <row r="21" spans="1:8" ht="12.75" customHeight="1" x14ac:dyDescent="0.6">
      <c r="A21" s="35"/>
    </row>
    <row r="22" spans="1:8" ht="12.75" customHeight="1" x14ac:dyDescent="0.6"/>
    <row r="23" spans="1:8" x14ac:dyDescent="0.6">
      <c r="A23" s="149" t="s">
        <v>44</v>
      </c>
      <c r="B23" s="149"/>
      <c r="C23" s="149"/>
      <c r="D23" s="149"/>
      <c r="E23" s="149"/>
      <c r="F23" s="149"/>
      <c r="G23" s="30"/>
      <c r="H23" s="30"/>
    </row>
    <row r="24" spans="1:8" x14ac:dyDescent="0.6">
      <c r="A24" s="149" t="s">
        <v>20</v>
      </c>
      <c r="B24" s="149"/>
      <c r="C24" s="149"/>
      <c r="D24" s="149"/>
      <c r="E24" s="149"/>
      <c r="F24" s="149"/>
      <c r="G24" s="30"/>
      <c r="H24" s="30"/>
    </row>
    <row r="25" spans="1:8" x14ac:dyDescent="0.6">
      <c r="A25" s="149" t="s">
        <v>45</v>
      </c>
      <c r="B25" s="149"/>
      <c r="C25" s="149"/>
      <c r="D25" s="149"/>
      <c r="E25" s="149"/>
      <c r="F25" s="149"/>
      <c r="G25" s="30"/>
      <c r="H25" s="30"/>
    </row>
    <row r="26" spans="1:8" ht="9" customHeight="1" x14ac:dyDescent="0.6">
      <c r="A26" s="30"/>
      <c r="B26" s="30"/>
      <c r="C26" s="30"/>
      <c r="D26" s="30"/>
      <c r="E26" s="30"/>
      <c r="F26" s="30"/>
    </row>
    <row r="27" spans="1:8" x14ac:dyDescent="0.6">
      <c r="A27" s="165" t="s">
        <v>49</v>
      </c>
      <c r="B27" s="165"/>
      <c r="C27" s="165"/>
      <c r="D27" s="165"/>
      <c r="E27" s="165"/>
      <c r="F27" s="165"/>
      <c r="G27" s="30"/>
      <c r="H27" s="30"/>
    </row>
    <row r="28" spans="1:8" x14ac:dyDescent="0.6">
      <c r="A28" s="165" t="s">
        <v>50</v>
      </c>
      <c r="B28" s="165"/>
      <c r="C28" s="165"/>
      <c r="D28" s="165"/>
      <c r="E28" s="165"/>
      <c r="F28" s="165"/>
      <c r="G28" s="30"/>
      <c r="H28" s="30"/>
    </row>
    <row r="29" spans="1:8" x14ac:dyDescent="0.6">
      <c r="A29" s="165" t="s">
        <v>51</v>
      </c>
      <c r="B29" s="165"/>
      <c r="C29" s="165"/>
      <c r="D29" s="165"/>
      <c r="E29" s="165"/>
      <c r="F29" s="165"/>
      <c r="G29" s="30"/>
      <c r="H29" s="30"/>
    </row>
    <row r="30" spans="1:8" ht="19.5" customHeight="1" x14ac:dyDescent="0.6">
      <c r="A30" s="149"/>
      <c r="B30" s="149"/>
      <c r="C30" s="149"/>
      <c r="D30" s="149"/>
      <c r="E30" s="149"/>
      <c r="F30" s="149"/>
    </row>
  </sheetData>
  <mergeCells count="15">
    <mergeCell ref="A30:F30"/>
    <mergeCell ref="A1:F1"/>
    <mergeCell ref="A2:F2"/>
    <mergeCell ref="A7:F7"/>
    <mergeCell ref="A18:D18"/>
    <mergeCell ref="A23:F23"/>
    <mergeCell ref="A24:F24"/>
    <mergeCell ref="A25:F25"/>
    <mergeCell ref="A6:E6"/>
    <mergeCell ref="A3:F3"/>
    <mergeCell ref="A4:F4"/>
    <mergeCell ref="A5:F5"/>
    <mergeCell ref="A29:F29"/>
    <mergeCell ref="A27:F27"/>
    <mergeCell ref="A28:F28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H33"/>
  <sheetViews>
    <sheetView topLeftCell="A10" workbookViewId="0">
      <selection activeCell="M12" sqref="M12"/>
    </sheetView>
  </sheetViews>
  <sheetFormatPr defaultColWidth="9" defaultRowHeight="24.75" x14ac:dyDescent="0.6"/>
  <cols>
    <col min="1" max="1" width="7.375" style="27" customWidth="1"/>
    <col min="2" max="2" width="25.5" style="1" customWidth="1"/>
    <col min="3" max="3" width="9.875" style="1" customWidth="1"/>
    <col min="4" max="4" width="8.875" style="1" customWidth="1"/>
    <col min="5" max="5" width="12.125" style="1" customWidth="1"/>
    <col min="6" max="6" width="12.5" style="1" customWidth="1"/>
    <col min="7" max="7" width="10.625" style="1" customWidth="1"/>
    <col min="8" max="8" width="7.875" style="1" customWidth="1"/>
    <col min="9" max="16384" width="9" style="1"/>
  </cols>
  <sheetData>
    <row r="1" spans="1:8" x14ac:dyDescent="0.6">
      <c r="A1" s="152" t="s">
        <v>61</v>
      </c>
      <c r="B1" s="152"/>
      <c r="C1" s="152"/>
      <c r="D1" s="152"/>
      <c r="E1" s="152"/>
      <c r="F1" s="152"/>
      <c r="G1" s="152"/>
      <c r="H1" s="152"/>
    </row>
    <row r="2" spans="1:8" ht="27.75" x14ac:dyDescent="0.65">
      <c r="A2" s="153" t="s">
        <v>62</v>
      </c>
      <c r="B2" s="153"/>
      <c r="C2" s="153"/>
      <c r="D2" s="153"/>
      <c r="E2" s="153"/>
      <c r="F2" s="153"/>
      <c r="G2" s="153"/>
      <c r="H2" s="153"/>
    </row>
    <row r="3" spans="1:8" x14ac:dyDescent="0.6">
      <c r="A3" s="160" t="s">
        <v>39</v>
      </c>
      <c r="B3" s="160"/>
      <c r="C3" s="160"/>
      <c r="D3" s="160"/>
      <c r="E3" s="160"/>
      <c r="F3" s="160"/>
      <c r="G3" s="160"/>
      <c r="H3" s="160"/>
    </row>
    <row r="4" spans="1:8" x14ac:dyDescent="0.6">
      <c r="A4" s="160" t="s">
        <v>58</v>
      </c>
      <c r="B4" s="160"/>
      <c r="C4" s="160"/>
      <c r="D4" s="160"/>
      <c r="E4" s="160"/>
      <c r="F4" s="160"/>
      <c r="G4" s="160"/>
      <c r="H4" s="160"/>
    </row>
    <row r="5" spans="1:8" x14ac:dyDescent="0.6">
      <c r="A5" s="160" t="s">
        <v>63</v>
      </c>
      <c r="B5" s="160"/>
      <c r="C5" s="160"/>
      <c r="D5" s="160"/>
      <c r="E5" s="160"/>
      <c r="F5" s="160"/>
      <c r="G5" s="160"/>
      <c r="H5" s="160"/>
    </row>
    <row r="6" spans="1:8" x14ac:dyDescent="0.6">
      <c r="A6" s="160" t="s">
        <v>41</v>
      </c>
      <c r="B6" s="160"/>
      <c r="C6" s="160"/>
      <c r="D6" s="160"/>
      <c r="E6" s="160"/>
      <c r="F6" s="160"/>
      <c r="G6" s="160"/>
      <c r="H6" s="160"/>
    </row>
    <row r="7" spans="1:8" ht="25.5" thickBot="1" x14ac:dyDescent="0.65">
      <c r="A7" s="152" t="s">
        <v>1</v>
      </c>
      <c r="B7" s="152"/>
      <c r="C7" s="152"/>
      <c r="D7" s="152"/>
      <c r="E7" s="152"/>
      <c r="F7" s="152"/>
      <c r="G7" s="152"/>
      <c r="H7" s="152"/>
    </row>
    <row r="8" spans="1:8" s="6" customFormat="1" ht="44.25" customHeight="1" thickTop="1" thickBot="1" x14ac:dyDescent="0.25">
      <c r="A8" s="3" t="s">
        <v>2</v>
      </c>
      <c r="B8" s="4" t="s">
        <v>26</v>
      </c>
      <c r="C8" s="4" t="s">
        <v>27</v>
      </c>
      <c r="D8" s="4" t="s">
        <v>29</v>
      </c>
      <c r="E8" s="4" t="s">
        <v>30</v>
      </c>
      <c r="F8" s="4" t="s">
        <v>119</v>
      </c>
      <c r="G8" s="4" t="s">
        <v>28</v>
      </c>
      <c r="H8" s="5" t="s">
        <v>12</v>
      </c>
    </row>
    <row r="9" spans="1:8" ht="25.5" thickTop="1" x14ac:dyDescent="0.6">
      <c r="A9" s="31">
        <v>1</v>
      </c>
      <c r="B9" s="18" t="s">
        <v>118</v>
      </c>
      <c r="C9" s="18"/>
      <c r="D9" s="18"/>
      <c r="E9" s="18"/>
      <c r="F9" s="18"/>
      <c r="G9" s="18"/>
      <c r="H9" s="20"/>
    </row>
    <row r="10" spans="1:8" x14ac:dyDescent="0.6">
      <c r="A10" s="32">
        <v>2</v>
      </c>
      <c r="B10" s="19" t="s">
        <v>120</v>
      </c>
      <c r="C10" s="19"/>
      <c r="D10" s="19"/>
      <c r="E10" s="19"/>
      <c r="F10" s="19"/>
      <c r="G10" s="19"/>
      <c r="H10" s="21"/>
    </row>
    <row r="11" spans="1:8" x14ac:dyDescent="0.6">
      <c r="A11" s="32" t="s">
        <v>31</v>
      </c>
      <c r="B11" s="19" t="s">
        <v>31</v>
      </c>
      <c r="C11" s="19"/>
      <c r="D11" s="19"/>
      <c r="E11" s="19"/>
      <c r="F11" s="19"/>
      <c r="G11" s="19"/>
      <c r="H11" s="21"/>
    </row>
    <row r="12" spans="1:8" x14ac:dyDescent="0.6">
      <c r="A12" s="32" t="s">
        <v>31</v>
      </c>
      <c r="B12" s="19" t="s">
        <v>31</v>
      </c>
      <c r="C12" s="19"/>
      <c r="D12" s="19"/>
      <c r="E12" s="19"/>
      <c r="F12" s="19"/>
      <c r="G12" s="19"/>
      <c r="H12" s="21"/>
    </row>
    <row r="13" spans="1:8" x14ac:dyDescent="0.6">
      <c r="A13" s="32"/>
      <c r="B13" s="19" t="s">
        <v>31</v>
      </c>
      <c r="C13" s="19"/>
      <c r="D13" s="19"/>
      <c r="E13" s="19"/>
      <c r="F13" s="19"/>
      <c r="G13" s="19"/>
      <c r="H13" s="21"/>
    </row>
    <row r="14" spans="1:8" x14ac:dyDescent="0.6">
      <c r="A14" s="32"/>
      <c r="B14" s="19"/>
      <c r="C14" s="19"/>
      <c r="D14" s="19"/>
      <c r="E14" s="19"/>
      <c r="F14" s="19"/>
      <c r="G14" s="19"/>
      <c r="H14" s="21"/>
    </row>
    <row r="15" spans="1:8" x14ac:dyDescent="0.6">
      <c r="A15" s="32"/>
      <c r="B15" s="22"/>
      <c r="C15" s="19"/>
      <c r="D15" s="19"/>
      <c r="E15" s="19"/>
      <c r="F15" s="19"/>
      <c r="G15" s="19"/>
      <c r="H15" s="21"/>
    </row>
    <row r="16" spans="1:8" x14ac:dyDescent="0.6">
      <c r="A16" s="32"/>
      <c r="B16" s="22"/>
      <c r="C16" s="19"/>
      <c r="D16" s="19"/>
      <c r="E16" s="19"/>
      <c r="F16" s="19"/>
      <c r="G16" s="19"/>
      <c r="H16" s="21"/>
    </row>
    <row r="17" spans="1:8" x14ac:dyDescent="0.6">
      <c r="A17" s="32"/>
      <c r="B17" s="19"/>
      <c r="C17" s="19"/>
      <c r="D17" s="19"/>
      <c r="E17" s="19"/>
      <c r="F17" s="19"/>
      <c r="G17" s="19"/>
      <c r="H17" s="21"/>
    </row>
    <row r="18" spans="1:8" ht="25.5" thickBot="1" x14ac:dyDescent="0.65">
      <c r="A18" s="33"/>
      <c r="B18" s="28"/>
      <c r="C18" s="28"/>
      <c r="D18" s="28"/>
      <c r="E18" s="28"/>
      <c r="F18" s="28"/>
      <c r="G18" s="28"/>
      <c r="H18" s="29"/>
    </row>
    <row r="19" spans="1:8" ht="26.25" thickTop="1" thickBot="1" x14ac:dyDescent="0.65">
      <c r="A19" s="49"/>
      <c r="B19" s="163" t="s">
        <v>32</v>
      </c>
      <c r="C19" s="164"/>
      <c r="D19" s="164"/>
      <c r="E19" s="164"/>
      <c r="F19" s="167"/>
      <c r="G19" s="52" t="s">
        <v>31</v>
      </c>
      <c r="H19" s="50"/>
    </row>
    <row r="20" spans="1:8" ht="25.5" thickTop="1" x14ac:dyDescent="0.6">
      <c r="A20" s="39"/>
      <c r="B20" s="40"/>
      <c r="C20" s="40"/>
      <c r="D20" s="40"/>
      <c r="E20" s="40"/>
      <c r="F20" s="40"/>
      <c r="G20" s="37"/>
      <c r="H20" s="14"/>
    </row>
    <row r="22" spans="1:8" x14ac:dyDescent="0.6">
      <c r="A22" s="149" t="s">
        <v>44</v>
      </c>
      <c r="B22" s="149"/>
      <c r="C22" s="149"/>
      <c r="D22" s="149"/>
      <c r="E22" s="149"/>
      <c r="F22" s="149"/>
      <c r="G22" s="149"/>
      <c r="H22" s="149"/>
    </row>
    <row r="23" spans="1:8" x14ac:dyDescent="0.6">
      <c r="A23" s="149" t="s">
        <v>20</v>
      </c>
      <c r="B23" s="149"/>
      <c r="C23" s="149"/>
      <c r="D23" s="149"/>
      <c r="E23" s="149"/>
      <c r="F23" s="149"/>
      <c r="G23" s="149"/>
      <c r="H23" s="149"/>
    </row>
    <row r="24" spans="1:8" x14ac:dyDescent="0.6">
      <c r="A24" s="149" t="s">
        <v>45</v>
      </c>
      <c r="B24" s="149"/>
      <c r="C24" s="149"/>
      <c r="D24" s="149"/>
      <c r="E24" s="149"/>
      <c r="F24" s="149"/>
      <c r="G24" s="149"/>
      <c r="H24" s="149"/>
    </row>
    <row r="25" spans="1:8" x14ac:dyDescent="0.6">
      <c r="A25" s="166" t="s">
        <v>46</v>
      </c>
      <c r="B25" s="166"/>
      <c r="C25" s="166"/>
      <c r="D25" s="166"/>
      <c r="E25" s="166"/>
      <c r="F25" s="166"/>
      <c r="G25" s="166"/>
      <c r="H25" s="166"/>
    </row>
    <row r="26" spans="1:8" x14ac:dyDescent="0.6">
      <c r="A26" s="166" t="s">
        <v>47</v>
      </c>
      <c r="B26" s="166"/>
      <c r="C26" s="166"/>
      <c r="D26" s="166"/>
      <c r="E26" s="166"/>
      <c r="F26" s="166"/>
      <c r="G26" s="166"/>
      <c r="H26" s="166"/>
    </row>
    <row r="27" spans="1:8" x14ac:dyDescent="0.6">
      <c r="A27" s="166" t="s">
        <v>48</v>
      </c>
      <c r="B27" s="166"/>
      <c r="C27" s="166"/>
      <c r="D27" s="166"/>
      <c r="E27" s="166"/>
      <c r="F27" s="166"/>
      <c r="G27" s="166"/>
      <c r="H27" s="166"/>
    </row>
    <row r="28" spans="1:8" x14ac:dyDescent="0.6">
      <c r="B28" s="27"/>
      <c r="C28" s="27"/>
      <c r="D28" s="27"/>
      <c r="E28" s="27"/>
      <c r="F28" s="27"/>
      <c r="G28" s="27"/>
      <c r="H28" s="27"/>
    </row>
    <row r="29" spans="1:8" x14ac:dyDescent="0.6">
      <c r="B29" s="27"/>
      <c r="C29" s="27"/>
      <c r="D29" s="27"/>
      <c r="E29" s="27"/>
      <c r="F29" s="27"/>
      <c r="G29" s="27"/>
      <c r="H29" s="27"/>
    </row>
    <row r="30" spans="1:8" ht="11.25" customHeight="1" x14ac:dyDescent="0.6"/>
    <row r="31" spans="1:8" x14ac:dyDescent="0.6">
      <c r="A31" s="149" t="s">
        <v>31</v>
      </c>
      <c r="B31" s="149"/>
      <c r="F31" s="149" t="s">
        <v>31</v>
      </c>
      <c r="G31" s="149"/>
      <c r="H31" s="149"/>
    </row>
    <row r="32" spans="1:8" x14ac:dyDescent="0.6">
      <c r="A32" s="149" t="s">
        <v>31</v>
      </c>
      <c r="B32" s="149"/>
      <c r="F32" s="149" t="s">
        <v>31</v>
      </c>
      <c r="G32" s="149"/>
      <c r="H32" s="149"/>
    </row>
    <row r="33" spans="1:8" ht="25.5" customHeight="1" x14ac:dyDescent="0.6">
      <c r="A33" s="149" t="s">
        <v>31</v>
      </c>
      <c r="B33" s="149"/>
      <c r="F33" s="149" t="s">
        <v>31</v>
      </c>
      <c r="G33" s="149"/>
      <c r="H33" s="149"/>
    </row>
  </sheetData>
  <mergeCells count="20">
    <mergeCell ref="A1:H1"/>
    <mergeCell ref="A2:H2"/>
    <mergeCell ref="A7:H7"/>
    <mergeCell ref="A22:H22"/>
    <mergeCell ref="A23:H23"/>
    <mergeCell ref="B19:F19"/>
    <mergeCell ref="A33:B33"/>
    <mergeCell ref="F33:H33"/>
    <mergeCell ref="A3:H3"/>
    <mergeCell ref="A4:H4"/>
    <mergeCell ref="A5:H5"/>
    <mergeCell ref="A6:H6"/>
    <mergeCell ref="A24:H24"/>
    <mergeCell ref="A31:B31"/>
    <mergeCell ref="F31:H31"/>
    <mergeCell ref="A32:B32"/>
    <mergeCell ref="F32:H32"/>
    <mergeCell ref="A25:H25"/>
    <mergeCell ref="A26:H26"/>
    <mergeCell ref="A27:H27"/>
  </mergeCells>
  <printOptions horizontalCentered="1"/>
  <pageMargins left="0" right="0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F30"/>
  <sheetViews>
    <sheetView workbookViewId="0">
      <selection activeCell="G19" sqref="G19"/>
    </sheetView>
  </sheetViews>
  <sheetFormatPr defaultColWidth="9" defaultRowHeight="24.75" x14ac:dyDescent="0.6"/>
  <cols>
    <col min="1" max="1" width="7.375" style="27" customWidth="1"/>
    <col min="2" max="2" width="48.875" style="1" customWidth="1"/>
    <col min="3" max="3" width="18" style="1" customWidth="1"/>
    <col min="4" max="4" width="10.75" style="1" customWidth="1"/>
    <col min="5" max="5" width="7.875" style="1" customWidth="1"/>
    <col min="6" max="16384" width="9" style="1"/>
  </cols>
  <sheetData>
    <row r="1" spans="1:6" x14ac:dyDescent="0.6">
      <c r="A1" s="152" t="s">
        <v>67</v>
      </c>
      <c r="B1" s="152"/>
      <c r="C1" s="152"/>
      <c r="D1" s="152"/>
      <c r="E1" s="152"/>
    </row>
    <row r="2" spans="1:6" ht="27.75" x14ac:dyDescent="0.65">
      <c r="A2" s="168" t="s">
        <v>22</v>
      </c>
      <c r="B2" s="168"/>
      <c r="C2" s="168"/>
      <c r="D2" s="168"/>
      <c r="E2" s="168"/>
    </row>
    <row r="3" spans="1:6" x14ac:dyDescent="0.6">
      <c r="A3" s="160" t="s">
        <v>39</v>
      </c>
      <c r="B3" s="160"/>
      <c r="C3" s="160"/>
      <c r="D3" s="16"/>
      <c r="E3" s="16"/>
      <c r="F3" s="16"/>
    </row>
    <row r="4" spans="1:6" x14ac:dyDescent="0.6">
      <c r="A4" s="160" t="s">
        <v>68</v>
      </c>
      <c r="B4" s="160"/>
      <c r="C4" s="160"/>
      <c r="D4" s="160"/>
      <c r="E4" s="160"/>
      <c r="F4" s="16"/>
    </row>
    <row r="5" spans="1:6" x14ac:dyDescent="0.6">
      <c r="A5" s="160" t="s">
        <v>69</v>
      </c>
      <c r="B5" s="160"/>
      <c r="C5" s="160"/>
      <c r="D5" s="160"/>
      <c r="E5" s="160"/>
    </row>
    <row r="6" spans="1:6" x14ac:dyDescent="0.6">
      <c r="A6" s="160" t="s">
        <v>43</v>
      </c>
      <c r="B6" s="160"/>
      <c r="C6" s="160"/>
      <c r="D6" s="16" t="s">
        <v>31</v>
      </c>
      <c r="E6" s="16"/>
    </row>
    <row r="7" spans="1:6" ht="25.5" thickBot="1" x14ac:dyDescent="0.65">
      <c r="A7" s="152" t="s">
        <v>1</v>
      </c>
      <c r="B7" s="152"/>
      <c r="C7" s="152"/>
      <c r="D7" s="152"/>
      <c r="E7" s="152"/>
    </row>
    <row r="8" spans="1:6" s="6" customFormat="1" ht="44.25" customHeight="1" thickTop="1" thickBot="1" x14ac:dyDescent="0.25">
      <c r="A8" s="3" t="s">
        <v>2</v>
      </c>
      <c r="B8" s="4" t="s">
        <v>3</v>
      </c>
      <c r="C8" s="26" t="s">
        <v>35</v>
      </c>
      <c r="D8" s="176" t="s">
        <v>12</v>
      </c>
      <c r="E8" s="177"/>
    </row>
    <row r="9" spans="1:6" ht="25.5" thickTop="1" x14ac:dyDescent="0.6">
      <c r="A9" s="42">
        <v>1</v>
      </c>
      <c r="B9" s="43" t="s">
        <v>16</v>
      </c>
      <c r="C9" s="24"/>
      <c r="D9" s="183"/>
      <c r="E9" s="175"/>
    </row>
    <row r="10" spans="1:6" x14ac:dyDescent="0.6">
      <c r="A10" s="32" t="s">
        <v>31</v>
      </c>
      <c r="B10" s="19" t="s">
        <v>34</v>
      </c>
      <c r="C10" s="25"/>
      <c r="D10" s="169"/>
      <c r="E10" s="170"/>
    </row>
    <row r="11" spans="1:6" x14ac:dyDescent="0.6">
      <c r="A11" s="32" t="s">
        <v>31</v>
      </c>
      <c r="B11" s="19" t="s">
        <v>34</v>
      </c>
      <c r="C11" s="25"/>
      <c r="D11" s="169"/>
      <c r="E11" s="170"/>
    </row>
    <row r="12" spans="1:6" x14ac:dyDescent="0.6">
      <c r="A12" s="44">
        <v>2</v>
      </c>
      <c r="B12" s="22" t="s">
        <v>33</v>
      </c>
      <c r="C12" s="25"/>
      <c r="D12" s="169"/>
      <c r="E12" s="170"/>
    </row>
    <row r="13" spans="1:6" x14ac:dyDescent="0.6">
      <c r="A13" s="32"/>
      <c r="B13" s="19" t="s">
        <v>36</v>
      </c>
      <c r="C13" s="25"/>
      <c r="D13" s="169"/>
      <c r="E13" s="170"/>
    </row>
    <row r="14" spans="1:6" x14ac:dyDescent="0.6">
      <c r="A14" s="32"/>
      <c r="B14" s="19" t="s">
        <v>36</v>
      </c>
      <c r="C14" s="25"/>
      <c r="D14" s="169"/>
      <c r="E14" s="170"/>
    </row>
    <row r="15" spans="1:6" ht="25.5" thickBot="1" x14ac:dyDescent="0.65">
      <c r="A15" s="34"/>
      <c r="B15" s="17"/>
      <c r="C15" s="45"/>
      <c r="D15" s="171"/>
      <c r="E15" s="172"/>
    </row>
    <row r="16" spans="1:6" ht="25.5" thickTop="1" x14ac:dyDescent="0.6">
      <c r="A16" s="178" t="s">
        <v>23</v>
      </c>
      <c r="B16" s="46" t="s">
        <v>65</v>
      </c>
      <c r="C16" s="47"/>
      <c r="D16" s="174" t="s">
        <v>66</v>
      </c>
      <c r="E16" s="175"/>
    </row>
    <row r="17" spans="1:5" ht="25.5" thickBot="1" x14ac:dyDescent="0.65">
      <c r="A17" s="179"/>
      <c r="B17" s="41" t="s">
        <v>42</v>
      </c>
      <c r="C17" s="48"/>
      <c r="D17" s="173" t="s">
        <v>66</v>
      </c>
      <c r="E17" s="172"/>
    </row>
    <row r="18" spans="1:5" ht="36" customHeight="1" thickTop="1" x14ac:dyDescent="0.6">
      <c r="A18" s="179"/>
      <c r="B18" s="181" t="s">
        <v>24</v>
      </c>
      <c r="C18" s="182"/>
      <c r="D18" s="14"/>
      <c r="E18" s="15"/>
    </row>
    <row r="19" spans="1:5" ht="12.75" customHeight="1" thickBot="1" x14ac:dyDescent="0.65">
      <c r="A19" s="180"/>
      <c r="B19" s="11"/>
      <c r="C19" s="12"/>
      <c r="D19" s="12"/>
      <c r="E19" s="13"/>
    </row>
    <row r="20" spans="1:5" ht="21.75" customHeight="1" thickTop="1" x14ac:dyDescent="0.6"/>
    <row r="21" spans="1:5" ht="21.75" customHeight="1" x14ac:dyDescent="0.6">
      <c r="A21" s="35"/>
    </row>
    <row r="22" spans="1:5" ht="21.75" customHeight="1" x14ac:dyDescent="0.6">
      <c r="A22" s="35"/>
    </row>
    <row r="23" spans="1:5" x14ac:dyDescent="0.6">
      <c r="A23" s="166" t="s">
        <v>54</v>
      </c>
      <c r="B23" s="166"/>
      <c r="C23" s="166"/>
      <c r="D23" s="166"/>
      <c r="E23" s="166"/>
    </row>
    <row r="24" spans="1:5" x14ac:dyDescent="0.6">
      <c r="A24" s="166" t="s">
        <v>53</v>
      </c>
      <c r="B24" s="166"/>
      <c r="C24" s="166"/>
      <c r="D24" s="166"/>
      <c r="E24" s="166"/>
    </row>
    <row r="25" spans="1:5" x14ac:dyDescent="0.6">
      <c r="A25" s="166" t="s">
        <v>52</v>
      </c>
      <c r="B25" s="166"/>
      <c r="C25" s="166"/>
      <c r="D25" s="166"/>
      <c r="E25" s="166"/>
    </row>
    <row r="26" spans="1:5" ht="11.25" customHeight="1" x14ac:dyDescent="0.6"/>
    <row r="27" spans="1:5" x14ac:dyDescent="0.6">
      <c r="A27" s="149" t="s">
        <v>18</v>
      </c>
      <c r="B27" s="149"/>
      <c r="C27" s="149" t="s">
        <v>18</v>
      </c>
      <c r="D27" s="149"/>
      <c r="E27" s="149"/>
    </row>
    <row r="28" spans="1:5" x14ac:dyDescent="0.6">
      <c r="A28" s="149" t="s">
        <v>20</v>
      </c>
      <c r="B28" s="149"/>
      <c r="C28" s="149" t="s">
        <v>37</v>
      </c>
      <c r="D28" s="149"/>
      <c r="E28" s="149"/>
    </row>
    <row r="29" spans="1:5" ht="25.5" customHeight="1" x14ac:dyDescent="0.6">
      <c r="A29" s="149" t="s">
        <v>19</v>
      </c>
      <c r="B29" s="149"/>
      <c r="C29" s="149" t="s">
        <v>19</v>
      </c>
      <c r="D29" s="149"/>
      <c r="E29" s="149"/>
    </row>
    <row r="30" spans="1:5" ht="19.5" customHeight="1" x14ac:dyDescent="0.6">
      <c r="A30" s="149"/>
      <c r="B30" s="149"/>
      <c r="C30" s="149"/>
      <c r="D30" s="149"/>
      <c r="E30" s="149"/>
    </row>
  </sheetData>
  <mergeCells count="29">
    <mergeCell ref="A30:E30"/>
    <mergeCell ref="D8:E8"/>
    <mergeCell ref="A16:A19"/>
    <mergeCell ref="A25:E25"/>
    <mergeCell ref="A27:B27"/>
    <mergeCell ref="A28:B28"/>
    <mergeCell ref="C27:E27"/>
    <mergeCell ref="C28:E28"/>
    <mergeCell ref="C29:E29"/>
    <mergeCell ref="A29:B29"/>
    <mergeCell ref="B18:C18"/>
    <mergeCell ref="A24:E24"/>
    <mergeCell ref="D9:E9"/>
    <mergeCell ref="D10:E10"/>
    <mergeCell ref="D11:E11"/>
    <mergeCell ref="D12:E12"/>
    <mergeCell ref="A5:E5"/>
    <mergeCell ref="A1:E1"/>
    <mergeCell ref="A2:E2"/>
    <mergeCell ref="A7:E7"/>
    <mergeCell ref="A23:E23"/>
    <mergeCell ref="A6:C6"/>
    <mergeCell ref="A3:C3"/>
    <mergeCell ref="A4:E4"/>
    <mergeCell ref="D13:E13"/>
    <mergeCell ref="D14:E14"/>
    <mergeCell ref="D15:E15"/>
    <mergeCell ref="D17:E17"/>
    <mergeCell ref="D16:E16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14695-C3E2-4482-A710-2EE5515870AC}">
  <sheetPr>
    <tabColor theme="8" tint="0.39997558519241921"/>
  </sheetPr>
  <dimension ref="B2:AB53"/>
  <sheetViews>
    <sheetView tabSelected="1" zoomScale="124" zoomScaleNormal="124" workbookViewId="0">
      <selection activeCell="I41" sqref="I41"/>
    </sheetView>
  </sheetViews>
  <sheetFormatPr defaultRowHeight="21.75" x14ac:dyDescent="0.5"/>
  <cols>
    <col min="1" max="1" width="9" style="70"/>
    <col min="2" max="2" width="8" style="68" customWidth="1"/>
    <col min="3" max="3" width="3.625" style="68" customWidth="1"/>
    <col min="4" max="4" width="6.75" style="68" customWidth="1"/>
    <col min="5" max="5" width="3.625" style="68" customWidth="1"/>
    <col min="6" max="6" width="11.5" style="68" customWidth="1"/>
    <col min="7" max="7" width="5.875" style="68" customWidth="1"/>
    <col min="8" max="8" width="11.5" style="68" customWidth="1"/>
    <col min="9" max="9" width="2.75" style="68" customWidth="1"/>
    <col min="10" max="10" width="11.125" style="68" customWidth="1"/>
    <col min="11" max="11" width="6.625" style="71" customWidth="1"/>
    <col min="12" max="12" width="9.25" style="68" customWidth="1"/>
    <col min="13" max="13" width="8.75" style="68" customWidth="1"/>
    <col min="14" max="14" width="27.25" style="68" customWidth="1"/>
    <col min="15" max="16" width="9" style="68" hidden="1" customWidth="1"/>
    <col min="17" max="17" width="14.375" style="68" hidden="1" customWidth="1"/>
    <col min="18" max="21" width="9" style="68" hidden="1" customWidth="1"/>
    <col min="22" max="22" width="20.125" style="69" hidden="1" customWidth="1"/>
    <col min="23" max="24" width="9" style="68" hidden="1" customWidth="1"/>
    <col min="25" max="25" width="20.25" style="68" hidden="1" customWidth="1"/>
    <col min="26" max="26" width="14.375" style="68" hidden="1" customWidth="1"/>
    <col min="27" max="27" width="0.25" style="68" hidden="1" customWidth="1"/>
    <col min="28" max="28" width="1" style="68" customWidth="1"/>
    <col min="29" max="16384" width="9" style="70"/>
  </cols>
  <sheetData>
    <row r="2" spans="2:28" s="75" customFormat="1" ht="39.75" customHeight="1" x14ac:dyDescent="0.5">
      <c r="B2" s="190" t="s">
        <v>125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72"/>
      <c r="O2" s="72"/>
      <c r="P2" s="72"/>
      <c r="Q2" s="73"/>
      <c r="R2" s="73"/>
      <c r="S2" s="73"/>
      <c r="T2" s="73"/>
      <c r="U2" s="73"/>
      <c r="V2" s="74"/>
      <c r="W2" s="73"/>
      <c r="X2" s="73"/>
      <c r="Y2" s="73"/>
      <c r="Z2" s="73"/>
      <c r="AA2" s="73"/>
      <c r="AB2" s="73"/>
    </row>
    <row r="3" spans="2:28" s="75" customFormat="1" x14ac:dyDescent="0.5">
      <c r="B3" s="76" t="s">
        <v>74</v>
      </c>
      <c r="C3" s="77"/>
      <c r="D3" s="78" t="s">
        <v>135</v>
      </c>
      <c r="E3" s="77"/>
      <c r="F3" s="77"/>
      <c r="G3" s="77"/>
      <c r="H3" s="77"/>
      <c r="I3" s="77"/>
      <c r="J3" s="77"/>
      <c r="K3" s="77"/>
      <c r="L3" s="77"/>
      <c r="M3" s="77"/>
      <c r="N3" s="79"/>
      <c r="O3" s="80"/>
      <c r="P3" s="79"/>
      <c r="Q3" s="78"/>
      <c r="R3" s="81"/>
      <c r="S3" s="82"/>
      <c r="T3" s="82"/>
      <c r="U3" s="82"/>
      <c r="V3" s="83"/>
      <c r="W3" s="82"/>
      <c r="X3" s="82"/>
      <c r="Y3" s="82"/>
      <c r="Z3" s="82"/>
      <c r="AA3" s="82"/>
      <c r="AB3" s="82"/>
    </row>
    <row r="4" spans="2:28" s="75" customFormat="1" x14ac:dyDescent="0.5">
      <c r="B4" s="76" t="s">
        <v>75</v>
      </c>
      <c r="C4" s="77"/>
      <c r="D4" s="202" t="s">
        <v>136</v>
      </c>
      <c r="E4" s="202"/>
      <c r="F4" s="202"/>
      <c r="G4" s="202"/>
      <c r="H4" s="202"/>
      <c r="I4" s="202"/>
      <c r="J4" s="202"/>
      <c r="K4" s="202"/>
      <c r="L4" s="202"/>
      <c r="M4" s="202"/>
      <c r="N4" s="79"/>
      <c r="O4" s="84"/>
      <c r="P4" s="85"/>
      <c r="Q4" s="82"/>
      <c r="R4" s="81"/>
      <c r="S4" s="82"/>
      <c r="T4" s="82"/>
      <c r="U4" s="82"/>
      <c r="V4" s="83"/>
      <c r="W4" s="82"/>
      <c r="X4" s="82"/>
      <c r="Y4" s="82"/>
      <c r="Z4" s="82"/>
      <c r="AA4" s="82"/>
      <c r="AB4" s="82"/>
    </row>
    <row r="5" spans="2:28" s="75" customFormat="1" x14ac:dyDescent="0.5">
      <c r="B5" s="76" t="s">
        <v>76</v>
      </c>
      <c r="C5" s="202" t="s">
        <v>137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79"/>
      <c r="O5" s="80"/>
      <c r="P5" s="79"/>
      <c r="Q5" s="82"/>
      <c r="R5" s="81"/>
      <c r="S5" s="82"/>
      <c r="T5" s="82"/>
      <c r="U5" s="82"/>
      <c r="V5" s="83"/>
      <c r="W5" s="82"/>
      <c r="X5" s="82"/>
      <c r="Y5" s="82"/>
      <c r="Z5" s="82"/>
      <c r="AA5" s="82"/>
      <c r="AB5" s="82"/>
    </row>
    <row r="6" spans="2:28" s="75" customFormat="1" ht="22.5" thickBot="1" x14ac:dyDescent="0.55000000000000004"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79"/>
      <c r="O6" s="80"/>
      <c r="P6" s="79"/>
      <c r="Q6" s="82"/>
      <c r="R6" s="81"/>
      <c r="S6" s="82"/>
      <c r="T6" s="82"/>
      <c r="U6" s="82"/>
      <c r="V6" s="83"/>
      <c r="W6" s="82"/>
      <c r="X6" s="82"/>
      <c r="Y6" s="82"/>
      <c r="Z6" s="82"/>
      <c r="AA6" s="82"/>
      <c r="AB6" s="82"/>
    </row>
    <row r="7" spans="2:28" s="147" customFormat="1" x14ac:dyDescent="0.5">
      <c r="B7" s="192" t="s">
        <v>77</v>
      </c>
      <c r="C7" s="193"/>
      <c r="D7" s="193"/>
      <c r="E7" s="193"/>
      <c r="F7" s="193"/>
      <c r="G7" s="193"/>
      <c r="H7" s="193"/>
      <c r="I7" s="193"/>
      <c r="J7" s="193"/>
      <c r="K7" s="193"/>
      <c r="L7" s="86" t="s">
        <v>104</v>
      </c>
      <c r="M7" s="196" t="s">
        <v>108</v>
      </c>
      <c r="N7" s="144" t="s">
        <v>12</v>
      </c>
      <c r="O7" s="145"/>
      <c r="P7" s="145"/>
      <c r="Q7" s="145"/>
      <c r="R7" s="145"/>
      <c r="S7" s="145"/>
      <c r="T7" s="145"/>
      <c r="U7" s="145"/>
      <c r="V7" s="146"/>
      <c r="W7" s="145"/>
      <c r="X7" s="145"/>
      <c r="Y7" s="145"/>
      <c r="Z7" s="145"/>
      <c r="AA7" s="145"/>
      <c r="AB7" s="145"/>
    </row>
    <row r="8" spans="2:28" s="147" customFormat="1" ht="22.5" thickBot="1" x14ac:dyDescent="0.55000000000000004"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87" t="s">
        <v>105</v>
      </c>
      <c r="M8" s="197"/>
      <c r="N8" s="148"/>
      <c r="O8" s="145"/>
      <c r="P8" s="145"/>
      <c r="Q8" s="145"/>
      <c r="R8" s="145"/>
      <c r="S8" s="145"/>
      <c r="T8" s="145"/>
      <c r="U8" s="145"/>
      <c r="V8" s="146">
        <v>0</v>
      </c>
      <c r="W8" s="145">
        <f>W9</f>
        <v>1.3073999999999999</v>
      </c>
      <c r="X8" s="145"/>
      <c r="Y8" s="145">
        <v>0</v>
      </c>
      <c r="Z8" s="146">
        <v>500000</v>
      </c>
      <c r="AA8" s="145"/>
      <c r="AB8" s="145"/>
    </row>
    <row r="9" spans="2:28" s="75" customFormat="1" x14ac:dyDescent="0.5">
      <c r="B9" s="198"/>
      <c r="C9" s="200" t="s">
        <v>83</v>
      </c>
      <c r="D9" s="200"/>
      <c r="E9" s="200"/>
      <c r="F9" s="200"/>
      <c r="G9" s="200"/>
      <c r="H9" s="200"/>
      <c r="I9" s="200"/>
      <c r="J9" s="200"/>
      <c r="K9" s="88">
        <v>0</v>
      </c>
      <c r="L9" s="89" t="s">
        <v>106</v>
      </c>
      <c r="M9" s="90">
        <v>1.3090999999999999</v>
      </c>
      <c r="N9" s="91" t="s">
        <v>109</v>
      </c>
      <c r="O9" s="73"/>
      <c r="P9" s="73"/>
      <c r="Q9" s="73">
        <f>+[1]Sheet1!G2</f>
        <v>0</v>
      </c>
      <c r="R9" s="92"/>
      <c r="S9" s="73"/>
      <c r="T9" s="73"/>
      <c r="U9" s="73"/>
      <c r="V9" s="93">
        <v>500000</v>
      </c>
      <c r="W9" s="94">
        <f>+[1]Sheet1!H6</f>
        <v>1.3073999999999999</v>
      </c>
      <c r="X9" s="73"/>
      <c r="Y9" s="93">
        <v>500000</v>
      </c>
      <c r="Z9" s="95">
        <v>1000000</v>
      </c>
      <c r="AA9" s="73"/>
      <c r="AB9" s="73"/>
    </row>
    <row r="10" spans="2:28" s="75" customFormat="1" x14ac:dyDescent="0.5">
      <c r="B10" s="198"/>
      <c r="C10" s="200" t="s">
        <v>84</v>
      </c>
      <c r="D10" s="200"/>
      <c r="E10" s="200"/>
      <c r="F10" s="200"/>
      <c r="G10" s="200"/>
      <c r="H10" s="200"/>
      <c r="I10" s="200"/>
      <c r="J10" s="200"/>
      <c r="K10" s="88">
        <v>0</v>
      </c>
      <c r="L10" s="96">
        <v>1</v>
      </c>
      <c r="M10" s="97">
        <v>1.3067</v>
      </c>
      <c r="N10" s="98" t="s">
        <v>110</v>
      </c>
      <c r="O10" s="73"/>
      <c r="P10" s="73"/>
      <c r="Q10" s="73"/>
      <c r="R10" s="73"/>
      <c r="S10" s="73"/>
      <c r="T10" s="73"/>
      <c r="U10" s="73"/>
      <c r="V10" s="95">
        <v>1000000</v>
      </c>
      <c r="W10" s="99">
        <f>+[1]Sheet1!H7</f>
        <v>1.3049999999999999</v>
      </c>
      <c r="X10" s="73"/>
      <c r="Y10" s="95">
        <v>1000000</v>
      </c>
      <c r="Z10" s="95">
        <v>2000000</v>
      </c>
      <c r="AA10" s="73"/>
      <c r="AB10" s="73"/>
    </row>
    <row r="11" spans="2:28" s="75" customFormat="1" x14ac:dyDescent="0.5">
      <c r="B11" s="198"/>
      <c r="C11" s="200" t="s">
        <v>85</v>
      </c>
      <c r="D11" s="200"/>
      <c r="E11" s="200"/>
      <c r="F11" s="200"/>
      <c r="G11" s="200"/>
      <c r="H11" s="200"/>
      <c r="I11" s="200"/>
      <c r="J11" s="200"/>
      <c r="K11" s="88">
        <v>7.0000000000000007E-2</v>
      </c>
      <c r="L11" s="100">
        <v>2</v>
      </c>
      <c r="M11" s="101">
        <v>1.3050999999999999</v>
      </c>
      <c r="N11" s="98" t="s">
        <v>111</v>
      </c>
      <c r="O11" s="73" t="s">
        <v>113</v>
      </c>
      <c r="P11" s="102"/>
      <c r="Q11" s="102">
        <f>Q9</f>
        <v>0</v>
      </c>
      <c r="R11" s="73"/>
      <c r="S11" s="103"/>
      <c r="T11" s="104"/>
      <c r="U11" s="103"/>
      <c r="V11" s="95">
        <v>2000000</v>
      </c>
      <c r="W11" s="94">
        <f>+[1]Sheet1!H8</f>
        <v>1.3035000000000001</v>
      </c>
      <c r="X11" s="103"/>
      <c r="Y11" s="95">
        <v>2000000</v>
      </c>
      <c r="Z11" s="95">
        <v>5000000</v>
      </c>
      <c r="AA11" s="103"/>
      <c r="AB11" s="103"/>
    </row>
    <row r="12" spans="2:28" s="75" customFormat="1" x14ac:dyDescent="0.5">
      <c r="B12" s="199"/>
      <c r="C12" s="201" t="s">
        <v>86</v>
      </c>
      <c r="D12" s="201"/>
      <c r="E12" s="201"/>
      <c r="F12" s="201"/>
      <c r="G12" s="201"/>
      <c r="H12" s="201"/>
      <c r="I12" s="201"/>
      <c r="J12" s="201"/>
      <c r="K12" s="88">
        <v>7.0000000000000007E-2</v>
      </c>
      <c r="L12" s="105">
        <v>5</v>
      </c>
      <c r="M12" s="106">
        <v>1.302</v>
      </c>
      <c r="N12" s="98" t="s">
        <v>112</v>
      </c>
      <c r="O12" s="73" t="s">
        <v>114</v>
      </c>
      <c r="P12" s="103"/>
      <c r="Q12" s="107">
        <f>VLOOKUP(Q9,V8:W32,1)</f>
        <v>0</v>
      </c>
      <c r="R12" s="73" t="s">
        <v>115</v>
      </c>
      <c r="S12" s="108">
        <f>VLOOKUP(Q12,V8:W32,2)</f>
        <v>1.3073999999999999</v>
      </c>
      <c r="T12" s="103"/>
      <c r="U12" s="103"/>
      <c r="V12" s="95">
        <v>5000000</v>
      </c>
      <c r="W12" s="99">
        <f>+[1]Sheet1!H9</f>
        <v>1.3003</v>
      </c>
      <c r="X12" s="103"/>
      <c r="Y12" s="95">
        <v>5000000</v>
      </c>
      <c r="Z12" s="109">
        <v>10000000</v>
      </c>
      <c r="AA12" s="103"/>
      <c r="AB12" s="103"/>
    </row>
    <row r="13" spans="2:28" s="75" customFormat="1" x14ac:dyDescent="0.5">
      <c r="B13" s="184" t="s">
        <v>78</v>
      </c>
      <c r="C13" s="185"/>
      <c r="D13" s="185"/>
      <c r="E13" s="185"/>
      <c r="F13" s="185"/>
      <c r="G13" s="185"/>
      <c r="H13" s="185"/>
      <c r="I13" s="185"/>
      <c r="J13" s="185"/>
      <c r="K13" s="186"/>
      <c r="L13" s="110">
        <v>10</v>
      </c>
      <c r="M13" s="97">
        <v>1.296</v>
      </c>
      <c r="N13" s="98" t="s">
        <v>134</v>
      </c>
      <c r="O13" s="73" t="s">
        <v>116</v>
      </c>
      <c r="P13" s="103"/>
      <c r="Q13" s="107">
        <f>VLOOKUP(Q12,Y8:Z32,2)</f>
        <v>500000</v>
      </c>
      <c r="R13" s="73" t="s">
        <v>117</v>
      </c>
      <c r="S13" s="103">
        <f>VLOOKUP(Q13,V8:W32,2)</f>
        <v>1.3073999999999999</v>
      </c>
      <c r="T13" s="103"/>
      <c r="U13" s="103"/>
      <c r="V13" s="109">
        <v>10000000</v>
      </c>
      <c r="W13" s="94">
        <f>+[1]Sheet1!H10</f>
        <v>1.2943</v>
      </c>
      <c r="X13" s="103"/>
      <c r="Y13" s="109">
        <v>10000000</v>
      </c>
      <c r="Z13" s="109">
        <v>15000000</v>
      </c>
      <c r="AA13" s="103"/>
      <c r="AB13" s="103"/>
    </row>
    <row r="14" spans="2:28" s="75" customFormat="1" x14ac:dyDescent="0.5">
      <c r="B14" s="187"/>
      <c r="C14" s="188"/>
      <c r="D14" s="188"/>
      <c r="E14" s="188"/>
      <c r="F14" s="188"/>
      <c r="G14" s="188"/>
      <c r="H14" s="188"/>
      <c r="I14" s="188"/>
      <c r="J14" s="188"/>
      <c r="K14" s="189"/>
      <c r="L14" s="110">
        <v>15</v>
      </c>
      <c r="M14" s="90">
        <v>1.2611000000000001</v>
      </c>
      <c r="N14" s="111"/>
      <c r="O14" s="73"/>
      <c r="P14" s="103"/>
      <c r="Q14" s="103"/>
      <c r="R14" s="73"/>
      <c r="S14" s="103"/>
      <c r="T14" s="103"/>
      <c r="U14" s="103"/>
      <c r="V14" s="109">
        <v>15000000</v>
      </c>
      <c r="W14" s="99">
        <f>+[1]Sheet1!H11</f>
        <v>1.2594000000000001</v>
      </c>
      <c r="X14" s="103"/>
      <c r="Y14" s="109">
        <v>15000000</v>
      </c>
      <c r="Z14" s="95">
        <v>20000000</v>
      </c>
      <c r="AA14" s="103"/>
      <c r="AB14" s="103"/>
    </row>
    <row r="15" spans="2:28" s="75" customFormat="1" x14ac:dyDescent="0.5">
      <c r="B15" s="203" t="s">
        <v>79</v>
      </c>
      <c r="C15" s="204"/>
      <c r="D15" s="204"/>
      <c r="E15" s="204"/>
      <c r="F15" s="204" t="s">
        <v>97</v>
      </c>
      <c r="G15" s="204" t="s">
        <v>138</v>
      </c>
      <c r="H15" s="204"/>
      <c r="I15" s="204"/>
      <c r="J15" s="204" t="s">
        <v>102</v>
      </c>
      <c r="K15" s="209"/>
      <c r="L15" s="96">
        <v>20</v>
      </c>
      <c r="M15" s="90">
        <v>1.2535000000000001</v>
      </c>
      <c r="N15" s="111"/>
      <c r="O15" s="73"/>
      <c r="P15" s="103"/>
      <c r="Q15" s="103"/>
      <c r="R15" s="73"/>
      <c r="S15" s="103"/>
      <c r="T15" s="103"/>
      <c r="U15" s="103"/>
      <c r="V15" s="95">
        <v>20000000</v>
      </c>
      <c r="W15" s="94">
        <f>+[1]Sheet1!H12</f>
        <v>1.2518</v>
      </c>
      <c r="X15" s="103"/>
      <c r="Y15" s="95">
        <v>20000000</v>
      </c>
      <c r="Z15" s="95">
        <v>25000000</v>
      </c>
      <c r="AA15" s="103"/>
      <c r="AB15" s="103"/>
    </row>
    <row r="16" spans="2:28" s="75" customFormat="1" x14ac:dyDescent="0.5">
      <c r="B16" s="205"/>
      <c r="C16" s="206"/>
      <c r="D16" s="206"/>
      <c r="E16" s="206"/>
      <c r="F16" s="206"/>
      <c r="G16" s="208"/>
      <c r="H16" s="208"/>
      <c r="I16" s="208"/>
      <c r="J16" s="206"/>
      <c r="K16" s="210"/>
      <c r="L16" s="96">
        <v>25</v>
      </c>
      <c r="M16" s="90">
        <f t="shared" ref="M16:M32" si="0">W16</f>
        <v>1.2248000000000001</v>
      </c>
      <c r="N16" s="111"/>
      <c r="O16" s="73"/>
      <c r="P16" s="103"/>
      <c r="Q16" s="103"/>
      <c r="R16" s="73" t="s">
        <v>31</v>
      </c>
      <c r="S16" s="103"/>
      <c r="T16" s="103"/>
      <c r="U16" s="103"/>
      <c r="V16" s="95">
        <v>25000000</v>
      </c>
      <c r="W16" s="99">
        <f>+[1]Sheet1!H13</f>
        <v>1.2248000000000001</v>
      </c>
      <c r="X16" s="103"/>
      <c r="Y16" s="95">
        <v>25000000</v>
      </c>
      <c r="Z16" s="95">
        <v>30000000</v>
      </c>
      <c r="AA16" s="103"/>
      <c r="AB16" s="103"/>
    </row>
    <row r="17" spans="2:28" s="75" customFormat="1" x14ac:dyDescent="0.5">
      <c r="B17" s="207"/>
      <c r="C17" s="208"/>
      <c r="D17" s="208"/>
      <c r="E17" s="208"/>
      <c r="F17" s="208"/>
      <c r="G17" s="212" t="s">
        <v>98</v>
      </c>
      <c r="H17" s="212"/>
      <c r="I17" s="212"/>
      <c r="J17" s="208"/>
      <c r="K17" s="211"/>
      <c r="L17" s="96">
        <v>30</v>
      </c>
      <c r="M17" s="90">
        <f t="shared" si="0"/>
        <v>1.2163999999999999</v>
      </c>
      <c r="N17" s="111"/>
      <c r="O17" s="73"/>
      <c r="P17" s="103"/>
      <c r="Q17" s="103"/>
      <c r="R17" s="73"/>
      <c r="S17" s="103" t="s">
        <v>31</v>
      </c>
      <c r="T17" s="103"/>
      <c r="U17" s="103"/>
      <c r="V17" s="95">
        <v>30000000</v>
      </c>
      <c r="W17" s="94">
        <f>+[1]Sheet1!H14</f>
        <v>1.2163999999999999</v>
      </c>
      <c r="X17" s="103"/>
      <c r="Y17" s="95">
        <v>30000000</v>
      </c>
      <c r="Z17" s="95">
        <v>40000000</v>
      </c>
      <c r="AA17" s="103"/>
      <c r="AB17" s="103"/>
    </row>
    <row r="18" spans="2:28" s="75" customFormat="1" x14ac:dyDescent="0.5">
      <c r="B18" s="214" t="s">
        <v>80</v>
      </c>
      <c r="C18" s="62" t="s">
        <v>87</v>
      </c>
      <c r="D18" s="62"/>
      <c r="E18" s="62"/>
      <c r="F18" s="62"/>
      <c r="G18" s="62"/>
      <c r="H18" s="112" t="s">
        <v>100</v>
      </c>
      <c r="I18" s="217">
        <v>2865142</v>
      </c>
      <c r="J18" s="218"/>
      <c r="K18" s="219"/>
      <c r="L18" s="96">
        <v>40</v>
      </c>
      <c r="M18" s="90">
        <f t="shared" si="0"/>
        <v>1.2161</v>
      </c>
      <c r="N18" s="111"/>
      <c r="O18" s="73"/>
      <c r="P18" s="103"/>
      <c r="Q18" s="103"/>
      <c r="R18" s="73"/>
      <c r="S18" s="103"/>
      <c r="T18" s="103"/>
      <c r="U18" s="103"/>
      <c r="V18" s="95">
        <v>40000000</v>
      </c>
      <c r="W18" s="99">
        <f>+[1]Sheet1!H15</f>
        <v>1.2161</v>
      </c>
      <c r="X18" s="103"/>
      <c r="Y18" s="95">
        <v>40000000</v>
      </c>
      <c r="Z18" s="95">
        <v>50000000</v>
      </c>
      <c r="AA18" s="103"/>
      <c r="AB18" s="103"/>
    </row>
    <row r="19" spans="2:28" s="75" customFormat="1" x14ac:dyDescent="0.5">
      <c r="B19" s="215"/>
      <c r="C19" s="63" t="s">
        <v>88</v>
      </c>
      <c r="D19" s="63"/>
      <c r="E19" s="63"/>
      <c r="F19" s="63"/>
      <c r="G19" s="63"/>
      <c r="H19" s="113" t="s">
        <v>100</v>
      </c>
      <c r="I19" s="220">
        <v>2000000</v>
      </c>
      <c r="J19" s="221"/>
      <c r="K19" s="222"/>
      <c r="L19" s="96">
        <v>50</v>
      </c>
      <c r="M19" s="90">
        <f t="shared" si="0"/>
        <v>1.2159</v>
      </c>
      <c r="N19" s="111"/>
      <c r="O19" s="73"/>
      <c r="P19" s="103"/>
      <c r="Q19" s="103"/>
      <c r="R19" s="73"/>
      <c r="S19" s="103"/>
      <c r="T19" s="103"/>
      <c r="U19" s="103"/>
      <c r="V19" s="95">
        <v>50000000</v>
      </c>
      <c r="W19" s="94">
        <f>+[1]Sheet1!H16</f>
        <v>1.2159</v>
      </c>
      <c r="X19" s="103"/>
      <c r="Y19" s="95">
        <v>50000000</v>
      </c>
      <c r="Z19" s="95">
        <v>60000000</v>
      </c>
      <c r="AA19" s="103"/>
      <c r="AB19" s="103"/>
    </row>
    <row r="20" spans="2:28" s="75" customFormat="1" x14ac:dyDescent="0.5">
      <c r="B20" s="215"/>
      <c r="C20" s="63" t="s">
        <v>89</v>
      </c>
      <c r="D20" s="63"/>
      <c r="E20" s="63"/>
      <c r="F20" s="63"/>
      <c r="G20" s="63"/>
      <c r="H20" s="113" t="s">
        <v>100</v>
      </c>
      <c r="I20" s="223">
        <v>5000000</v>
      </c>
      <c r="J20" s="224"/>
      <c r="K20" s="225"/>
      <c r="L20" s="96">
        <v>60</v>
      </c>
      <c r="M20" s="90">
        <f t="shared" si="0"/>
        <v>1.2060999999999999</v>
      </c>
      <c r="N20" s="111"/>
      <c r="O20" s="73"/>
      <c r="P20" s="103"/>
      <c r="Q20" s="102">
        <f>+((D24-F24)*(H24-J24))/(F25-H25)</f>
        <v>8.9398006666663223E-4</v>
      </c>
      <c r="R20" s="73"/>
      <c r="S20" s="103"/>
      <c r="T20" s="103"/>
      <c r="U20" s="103"/>
      <c r="V20" s="95">
        <v>60000000</v>
      </c>
      <c r="W20" s="99">
        <f>+[1]Sheet1!H17</f>
        <v>1.2060999999999999</v>
      </c>
      <c r="X20" s="103"/>
      <c r="Y20" s="95">
        <v>60000000</v>
      </c>
      <c r="Z20" s="95">
        <v>70000000</v>
      </c>
      <c r="AA20" s="103"/>
      <c r="AB20" s="103"/>
    </row>
    <row r="21" spans="2:28" s="75" customFormat="1" x14ac:dyDescent="0.5">
      <c r="B21" s="215"/>
      <c r="C21" s="63" t="s">
        <v>90</v>
      </c>
      <c r="D21" s="63"/>
      <c r="E21" s="63"/>
      <c r="F21" s="63"/>
      <c r="G21" s="63"/>
      <c r="H21" s="113" t="s">
        <v>100</v>
      </c>
      <c r="I21" s="226">
        <v>1.3050999999999999</v>
      </c>
      <c r="J21" s="226"/>
      <c r="K21" s="227"/>
      <c r="L21" s="96">
        <v>70</v>
      </c>
      <c r="M21" s="97">
        <f t="shared" si="0"/>
        <v>1.2050000000000001</v>
      </c>
      <c r="N21" s="111"/>
      <c r="O21" s="73"/>
      <c r="P21" s="103"/>
      <c r="Q21" s="114">
        <f>+B24-Q20</f>
        <v>1.3042060199333334</v>
      </c>
      <c r="R21" s="73"/>
      <c r="S21" s="103"/>
      <c r="T21" s="103"/>
      <c r="U21" s="103"/>
      <c r="V21" s="95">
        <v>70000000</v>
      </c>
      <c r="W21" s="115">
        <f>+[1]Sheet1!H18</f>
        <v>1.2050000000000001</v>
      </c>
      <c r="X21" s="103"/>
      <c r="Y21" s="95">
        <v>70000000</v>
      </c>
      <c r="Z21" s="95">
        <v>80000000</v>
      </c>
      <c r="AA21" s="103"/>
      <c r="AB21" s="103"/>
    </row>
    <row r="22" spans="2:28" s="75" customFormat="1" x14ac:dyDescent="0.5">
      <c r="B22" s="216"/>
      <c r="C22" s="64" t="s">
        <v>91</v>
      </c>
      <c r="D22" s="64"/>
      <c r="E22" s="64"/>
      <c r="F22" s="64"/>
      <c r="G22" s="64"/>
      <c r="H22" s="116" t="s">
        <v>100</v>
      </c>
      <c r="I22" s="228">
        <v>1.302</v>
      </c>
      <c r="J22" s="228"/>
      <c r="K22" s="229"/>
      <c r="L22" s="96">
        <v>80</v>
      </c>
      <c r="M22" s="97">
        <f t="shared" si="0"/>
        <v>1.2050000000000001</v>
      </c>
      <c r="N22" s="111"/>
      <c r="O22" s="73"/>
      <c r="P22" s="103"/>
      <c r="Q22" s="103"/>
      <c r="R22" s="73"/>
      <c r="S22" s="103"/>
      <c r="T22" s="103"/>
      <c r="U22" s="103"/>
      <c r="V22" s="95">
        <v>80000000</v>
      </c>
      <c r="W22" s="99">
        <f>+[1]Sheet1!H19</f>
        <v>1.2050000000000001</v>
      </c>
      <c r="X22" s="103"/>
      <c r="Y22" s="95">
        <v>80000000</v>
      </c>
      <c r="Z22" s="95">
        <v>90000000</v>
      </c>
      <c r="AA22" s="103"/>
      <c r="AB22" s="103"/>
    </row>
    <row r="23" spans="2:28" s="75" customFormat="1" x14ac:dyDescent="0.5">
      <c r="B23" s="117"/>
      <c r="C23" s="65" t="s">
        <v>92</v>
      </c>
      <c r="D23" s="118"/>
      <c r="E23" s="118"/>
      <c r="F23" s="118"/>
      <c r="G23" s="118"/>
      <c r="H23" s="118"/>
      <c r="I23" s="118"/>
      <c r="J23" s="118"/>
      <c r="K23" s="119"/>
      <c r="L23" s="96">
        <v>90</v>
      </c>
      <c r="M23" s="90">
        <f t="shared" si="0"/>
        <v>1.2049000000000001</v>
      </c>
      <c r="N23" s="111"/>
      <c r="O23" s="73"/>
      <c r="P23" s="103"/>
      <c r="Q23" s="103"/>
      <c r="R23" s="73"/>
      <c r="S23" s="103"/>
      <c r="T23" s="103"/>
      <c r="U23" s="103"/>
      <c r="V23" s="95">
        <v>90000000</v>
      </c>
      <c r="W23" s="94">
        <f>+[1]Sheet1!H20</f>
        <v>1.2049000000000001</v>
      </c>
      <c r="X23" s="103"/>
      <c r="Y23" s="95">
        <v>90000000</v>
      </c>
      <c r="Z23" s="95">
        <v>100000000</v>
      </c>
      <c r="AA23" s="103"/>
      <c r="AB23" s="103"/>
    </row>
    <row r="24" spans="2:28" s="75" customFormat="1" x14ac:dyDescent="0.5">
      <c r="B24" s="120">
        <v>1.3050999999999999</v>
      </c>
      <c r="C24" s="121" t="s">
        <v>93</v>
      </c>
      <c r="D24" s="122">
        <v>1.3050999999999999</v>
      </c>
      <c r="E24" s="122" t="s">
        <v>66</v>
      </c>
      <c r="F24" s="123">
        <v>1.302</v>
      </c>
      <c r="G24" s="124" t="s">
        <v>99</v>
      </c>
      <c r="H24" s="124">
        <v>2865142</v>
      </c>
      <c r="I24" s="124" t="s">
        <v>66</v>
      </c>
      <c r="J24" s="125">
        <v>2000000</v>
      </c>
      <c r="K24" s="126" t="s">
        <v>101</v>
      </c>
      <c r="L24" s="96">
        <v>100</v>
      </c>
      <c r="M24" s="90">
        <f t="shared" si="0"/>
        <v>1.2049000000000001</v>
      </c>
      <c r="N24" s="111"/>
      <c r="O24" s="73"/>
      <c r="P24" s="103"/>
      <c r="Q24" s="103"/>
      <c r="R24" s="103"/>
      <c r="S24" s="103"/>
      <c r="T24" s="103"/>
      <c r="U24" s="103"/>
      <c r="V24" s="95">
        <v>100000000</v>
      </c>
      <c r="W24" s="99">
        <f>+[1]Sheet1!H21</f>
        <v>1.2049000000000001</v>
      </c>
      <c r="X24" s="103"/>
      <c r="Y24" s="95">
        <v>100000000</v>
      </c>
      <c r="Z24" s="95">
        <v>150000000</v>
      </c>
      <c r="AA24" s="103"/>
      <c r="AB24" s="103"/>
    </row>
    <row r="25" spans="2:28" s="75" customFormat="1" x14ac:dyDescent="0.5">
      <c r="B25" s="120"/>
      <c r="C25" s="127"/>
      <c r="D25" s="127"/>
      <c r="E25" s="121" t="s">
        <v>96</v>
      </c>
      <c r="F25" s="128">
        <v>5000000</v>
      </c>
      <c r="G25" s="127" t="s">
        <v>66</v>
      </c>
      <c r="H25" s="128">
        <v>2000000</v>
      </c>
      <c r="I25" s="66" t="s">
        <v>101</v>
      </c>
      <c r="J25" s="127"/>
      <c r="K25" s="129"/>
      <c r="L25" s="96">
        <v>150</v>
      </c>
      <c r="M25" s="90">
        <f t="shared" si="0"/>
        <v>1.2022999999999999</v>
      </c>
      <c r="N25" s="111"/>
      <c r="O25" s="73"/>
      <c r="P25" s="103"/>
      <c r="Q25" s="103"/>
      <c r="R25" s="73"/>
      <c r="S25" s="103"/>
      <c r="T25" s="103"/>
      <c r="U25" s="103"/>
      <c r="V25" s="95">
        <v>150000000</v>
      </c>
      <c r="W25" s="94">
        <f>+[1]Sheet1!H22</f>
        <v>1.2022999999999999</v>
      </c>
      <c r="X25" s="103"/>
      <c r="Y25" s="95">
        <v>150000000</v>
      </c>
      <c r="Z25" s="95">
        <v>200000000</v>
      </c>
      <c r="AA25" s="103"/>
      <c r="AB25" s="103"/>
    </row>
    <row r="26" spans="2:28" s="75" customFormat="1" x14ac:dyDescent="0.5">
      <c r="B26" s="120"/>
      <c r="C26" s="130"/>
      <c r="D26" s="121"/>
      <c r="E26" s="121"/>
      <c r="F26" s="121"/>
      <c r="G26" s="131"/>
      <c r="H26" s="131"/>
      <c r="I26" s="131"/>
      <c r="J26" s="131"/>
      <c r="K26" s="132"/>
      <c r="L26" s="96">
        <v>200</v>
      </c>
      <c r="M26" s="90">
        <f t="shared" si="0"/>
        <v>1.2022999999999999</v>
      </c>
      <c r="N26" s="111"/>
      <c r="O26" s="73"/>
      <c r="P26" s="103"/>
      <c r="Q26" s="103"/>
      <c r="R26" s="72"/>
      <c r="S26" s="133"/>
      <c r="T26" s="103"/>
      <c r="U26" s="103"/>
      <c r="V26" s="95">
        <v>200000000</v>
      </c>
      <c r="W26" s="99">
        <f>+[1]Sheet1!H23</f>
        <v>1.2022999999999999</v>
      </c>
      <c r="X26" s="103"/>
      <c r="Y26" s="95">
        <v>200000000</v>
      </c>
      <c r="Z26" s="95">
        <v>250000000</v>
      </c>
      <c r="AA26" s="103"/>
      <c r="AB26" s="103"/>
    </row>
    <row r="27" spans="2:28" s="75" customFormat="1" x14ac:dyDescent="0.5">
      <c r="B27" s="120"/>
      <c r="C27" s="127"/>
      <c r="D27" s="66" t="s">
        <v>94</v>
      </c>
      <c r="E27" s="127"/>
      <c r="F27" s="127"/>
      <c r="G27" s="127"/>
      <c r="H27" s="128">
        <v>2865142</v>
      </c>
      <c r="I27" s="127"/>
      <c r="J27" s="66" t="s">
        <v>103</v>
      </c>
      <c r="K27" s="127"/>
      <c r="L27" s="96">
        <v>250</v>
      </c>
      <c r="M27" s="90">
        <f t="shared" si="0"/>
        <v>1.2013</v>
      </c>
      <c r="N27" s="111"/>
      <c r="O27" s="73"/>
      <c r="P27" s="103"/>
      <c r="Q27" s="103"/>
      <c r="R27" s="72"/>
      <c r="S27" s="133"/>
      <c r="T27" s="103"/>
      <c r="U27" s="103"/>
      <c r="V27" s="95">
        <v>250000000</v>
      </c>
      <c r="W27" s="94">
        <f>+[1]Sheet1!H24</f>
        <v>1.2013</v>
      </c>
      <c r="X27" s="103"/>
      <c r="Y27" s="95">
        <v>250000000</v>
      </c>
      <c r="Z27" s="95">
        <v>300000000</v>
      </c>
      <c r="AA27" s="103"/>
      <c r="AB27" s="103"/>
    </row>
    <row r="28" spans="2:28" s="75" customFormat="1" ht="22.5" thickBot="1" x14ac:dyDescent="0.55000000000000004">
      <c r="B28" s="120"/>
      <c r="C28" s="127"/>
      <c r="D28" s="66" t="s">
        <v>95</v>
      </c>
      <c r="E28" s="127"/>
      <c r="F28" s="127"/>
      <c r="G28" s="127"/>
      <c r="H28" s="67">
        <f>+Q21</f>
        <v>1.3042060199333334</v>
      </c>
      <c r="I28" s="127"/>
      <c r="J28" s="127"/>
      <c r="K28" s="127"/>
      <c r="L28" s="96">
        <v>300</v>
      </c>
      <c r="M28" s="90">
        <f t="shared" si="0"/>
        <v>1.1951000000000001</v>
      </c>
      <c r="N28" s="111"/>
      <c r="O28" s="73"/>
      <c r="P28" s="103"/>
      <c r="Q28" s="103"/>
      <c r="R28" s="72"/>
      <c r="S28" s="133"/>
      <c r="T28" s="103"/>
      <c r="U28" s="103"/>
      <c r="V28" s="95">
        <v>300000000</v>
      </c>
      <c r="W28" s="99">
        <f>+[1]Sheet1!H25</f>
        <v>1.1951000000000001</v>
      </c>
      <c r="X28" s="103"/>
      <c r="Y28" s="95">
        <v>300000000</v>
      </c>
      <c r="Z28" s="95">
        <v>350000000</v>
      </c>
      <c r="AA28" s="103"/>
      <c r="AB28" s="103"/>
    </row>
    <row r="29" spans="2:28" s="75" customFormat="1" ht="22.5" thickTop="1" x14ac:dyDescent="0.5">
      <c r="B29" s="120"/>
      <c r="C29" s="127"/>
      <c r="D29" s="127"/>
      <c r="E29" s="127"/>
      <c r="F29" s="127"/>
      <c r="G29" s="127"/>
      <c r="H29" s="127"/>
      <c r="I29" s="127"/>
      <c r="J29" s="127"/>
      <c r="K29" s="127"/>
      <c r="L29" s="96">
        <v>350</v>
      </c>
      <c r="M29" s="90">
        <f t="shared" si="0"/>
        <v>1.1866000000000001</v>
      </c>
      <c r="N29" s="111"/>
      <c r="O29" s="73"/>
      <c r="P29" s="103"/>
      <c r="Q29" s="103"/>
      <c r="R29" s="72"/>
      <c r="S29" s="134"/>
      <c r="T29" s="103"/>
      <c r="U29" s="103"/>
      <c r="V29" s="95">
        <v>350000000</v>
      </c>
      <c r="W29" s="94">
        <f>+[1]Sheet1!H26</f>
        <v>1.1866000000000001</v>
      </c>
      <c r="X29" s="103"/>
      <c r="Y29" s="95">
        <v>350000000</v>
      </c>
      <c r="Z29" s="95">
        <v>400000000</v>
      </c>
      <c r="AA29" s="103"/>
      <c r="AB29" s="103"/>
    </row>
    <row r="30" spans="2:28" s="75" customFormat="1" x14ac:dyDescent="0.5">
      <c r="B30" s="120"/>
      <c r="C30" s="127"/>
      <c r="D30" s="127"/>
      <c r="E30" s="127"/>
      <c r="F30" s="127"/>
      <c r="G30" s="127"/>
      <c r="H30" s="127"/>
      <c r="I30" s="127"/>
      <c r="J30" s="127" t="s">
        <v>31</v>
      </c>
      <c r="K30" s="127"/>
      <c r="L30" s="96">
        <v>400</v>
      </c>
      <c r="M30" s="90">
        <f t="shared" si="0"/>
        <v>1.1858</v>
      </c>
      <c r="N30" s="111"/>
      <c r="O30" s="73"/>
      <c r="P30" s="103"/>
      <c r="Q30" s="103"/>
      <c r="R30" s="72"/>
      <c r="S30" s="133"/>
      <c r="T30" s="103"/>
      <c r="U30" s="103"/>
      <c r="V30" s="95">
        <v>400000000</v>
      </c>
      <c r="W30" s="99">
        <f>+[1]Sheet1!H27</f>
        <v>1.1858</v>
      </c>
      <c r="X30" s="103"/>
      <c r="Y30" s="95">
        <v>400000000</v>
      </c>
      <c r="Z30" s="95">
        <v>500000000</v>
      </c>
      <c r="AA30" s="103"/>
      <c r="AB30" s="103"/>
    </row>
    <row r="31" spans="2:28" s="75" customFormat="1" ht="22.5" thickBot="1" x14ac:dyDescent="0.55000000000000004">
      <c r="B31" s="120"/>
      <c r="C31" s="127"/>
      <c r="D31" s="127"/>
      <c r="E31" s="127"/>
      <c r="F31" s="127"/>
      <c r="G31" s="127"/>
      <c r="H31" s="127"/>
      <c r="I31" s="127"/>
      <c r="J31" s="127"/>
      <c r="K31" s="127"/>
      <c r="L31" s="96">
        <v>500</v>
      </c>
      <c r="M31" s="90">
        <f t="shared" si="0"/>
        <v>1.1853</v>
      </c>
      <c r="N31" s="111"/>
      <c r="O31" s="73"/>
      <c r="P31" s="103"/>
      <c r="Q31" s="103"/>
      <c r="R31" s="72"/>
      <c r="S31" s="133"/>
      <c r="T31" s="103"/>
      <c r="U31" s="103"/>
      <c r="V31" s="95">
        <v>500000000</v>
      </c>
      <c r="W31" s="94">
        <f>+[1]Sheet1!H28</f>
        <v>1.1853</v>
      </c>
      <c r="X31" s="103"/>
      <c r="Y31" s="95">
        <v>500000000</v>
      </c>
      <c r="Z31" s="135">
        <v>500000001</v>
      </c>
      <c r="AA31" s="103"/>
      <c r="AB31" s="103"/>
    </row>
    <row r="32" spans="2:28" s="75" customFormat="1" ht="22.5" thickBot="1" x14ac:dyDescent="0.55000000000000004"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38" t="s">
        <v>107</v>
      </c>
      <c r="M32" s="139">
        <f t="shared" si="0"/>
        <v>1.1788000000000001</v>
      </c>
      <c r="N32" s="140"/>
      <c r="O32" s="73"/>
      <c r="P32" s="103"/>
      <c r="Q32" s="103"/>
      <c r="R32" s="72"/>
      <c r="S32" s="133"/>
      <c r="T32" s="103"/>
      <c r="U32" s="103"/>
      <c r="V32" s="135">
        <v>500000001</v>
      </c>
      <c r="W32" s="99">
        <f>+[1]Sheet1!H29</f>
        <v>1.1788000000000001</v>
      </c>
      <c r="X32" s="103"/>
      <c r="Y32" s="135">
        <v>500000001</v>
      </c>
      <c r="Z32" s="141"/>
      <c r="AA32" s="103"/>
      <c r="AB32" s="103"/>
    </row>
    <row r="33" spans="2:28" s="75" customFormat="1" x14ac:dyDescent="0.5">
      <c r="B33" s="103" t="s">
        <v>81</v>
      </c>
      <c r="C33" s="73"/>
      <c r="D33" s="73"/>
      <c r="E33" s="73"/>
      <c r="F33" s="73"/>
      <c r="G33" s="73"/>
      <c r="H33" s="73"/>
      <c r="I33" s="73"/>
      <c r="J33" s="73"/>
      <c r="K33" s="142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</row>
    <row r="34" spans="2:28" s="75" customFormat="1" x14ac:dyDescent="0.5">
      <c r="B34" s="103" t="s">
        <v>82</v>
      </c>
      <c r="C34" s="73"/>
      <c r="D34" s="73"/>
      <c r="E34" s="73"/>
      <c r="F34" s="73"/>
      <c r="G34" s="73"/>
      <c r="H34" s="73"/>
      <c r="I34" s="73"/>
      <c r="J34" s="73"/>
      <c r="K34" s="142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  <c r="W34" s="73"/>
      <c r="X34" s="73"/>
      <c r="Y34" s="73"/>
      <c r="Z34" s="73"/>
      <c r="AA34" s="73"/>
      <c r="AB34" s="73"/>
    </row>
    <row r="35" spans="2:28" s="75" customFormat="1" x14ac:dyDescent="0.5">
      <c r="B35" s="103"/>
      <c r="C35" s="73"/>
      <c r="D35" s="73"/>
      <c r="E35" s="73"/>
      <c r="F35" s="73"/>
      <c r="G35" s="73"/>
      <c r="H35" s="73"/>
      <c r="I35" s="73"/>
      <c r="J35" s="73"/>
      <c r="K35" s="142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  <c r="W35" s="73"/>
      <c r="X35" s="73"/>
      <c r="Y35" s="73"/>
      <c r="Z35" s="73"/>
      <c r="AA35" s="73"/>
      <c r="AB35" s="73"/>
    </row>
    <row r="36" spans="2:28" s="75" customFormat="1" x14ac:dyDescent="0.5">
      <c r="B36" s="73"/>
      <c r="C36" s="73"/>
      <c r="D36" s="73"/>
      <c r="E36" s="73"/>
      <c r="F36" s="73"/>
      <c r="G36" s="73"/>
      <c r="H36" s="143" t="s">
        <v>126</v>
      </c>
      <c r="I36" s="143"/>
      <c r="J36" s="143"/>
      <c r="K36" s="143"/>
      <c r="L36" s="143"/>
      <c r="M36" s="73"/>
      <c r="N36" s="73"/>
      <c r="O36" s="73"/>
      <c r="P36" s="73"/>
      <c r="Q36" s="73"/>
      <c r="R36" s="73"/>
      <c r="S36" s="73"/>
      <c r="T36" s="73"/>
      <c r="U36" s="73"/>
      <c r="V36" s="74"/>
      <c r="W36" s="73"/>
      <c r="X36" s="73"/>
      <c r="Y36" s="73"/>
      <c r="Z36" s="73"/>
      <c r="AA36" s="73"/>
      <c r="AB36" s="73"/>
    </row>
    <row r="37" spans="2:28" s="75" customFormat="1" x14ac:dyDescent="0.5">
      <c r="B37" s="73"/>
      <c r="C37" s="73"/>
      <c r="D37" s="73"/>
      <c r="E37" s="73"/>
      <c r="F37" s="73"/>
      <c r="G37" s="73"/>
      <c r="H37" s="213" t="s">
        <v>127</v>
      </c>
      <c r="I37" s="213"/>
      <c r="J37" s="213"/>
      <c r="K37" s="213"/>
      <c r="L37" s="213"/>
      <c r="M37" s="213"/>
      <c r="N37" s="73"/>
      <c r="O37" s="73"/>
      <c r="P37" s="73"/>
      <c r="Q37" s="73"/>
      <c r="R37" s="73"/>
      <c r="S37" s="73"/>
      <c r="T37" s="73"/>
      <c r="U37" s="73"/>
      <c r="V37" s="74"/>
      <c r="W37" s="73"/>
      <c r="X37" s="73"/>
      <c r="Y37" s="73"/>
      <c r="Z37" s="73"/>
      <c r="AA37" s="73"/>
      <c r="AB37" s="73"/>
    </row>
    <row r="38" spans="2:28" s="75" customFormat="1" x14ac:dyDescent="0.5">
      <c r="B38" s="73"/>
      <c r="C38" s="73"/>
      <c r="D38" s="73"/>
      <c r="E38" s="73"/>
      <c r="F38" s="73"/>
      <c r="G38" s="73"/>
      <c r="H38" s="103"/>
      <c r="I38" s="103"/>
      <c r="J38" s="103"/>
      <c r="K38" s="103"/>
      <c r="L38" s="103"/>
      <c r="M38" s="103"/>
      <c r="N38" s="73"/>
      <c r="O38" s="73"/>
      <c r="P38" s="73"/>
      <c r="Q38" s="73"/>
      <c r="R38" s="73"/>
      <c r="S38" s="73"/>
      <c r="T38" s="73"/>
      <c r="U38" s="73"/>
      <c r="V38" s="74"/>
      <c r="W38" s="73"/>
      <c r="X38" s="73"/>
      <c r="Y38" s="73"/>
      <c r="Z38" s="73"/>
      <c r="AA38" s="73"/>
      <c r="AB38" s="73"/>
    </row>
    <row r="39" spans="2:28" s="75" customFormat="1" x14ac:dyDescent="0.5">
      <c r="B39" s="73"/>
      <c r="C39" s="73"/>
      <c r="D39" s="143" t="s">
        <v>128</v>
      </c>
      <c r="E39" s="143"/>
      <c r="F39" s="143"/>
      <c r="G39" s="143"/>
      <c r="H39" s="143"/>
      <c r="I39" s="73"/>
      <c r="J39" s="73"/>
      <c r="K39" s="143" t="s">
        <v>129</v>
      </c>
      <c r="L39" s="143"/>
      <c r="M39" s="143"/>
      <c r="N39" s="143"/>
      <c r="O39" s="143"/>
      <c r="P39" s="73"/>
      <c r="Q39" s="73"/>
      <c r="R39" s="73"/>
      <c r="S39" s="73"/>
      <c r="T39" s="73"/>
      <c r="U39" s="73"/>
      <c r="V39" s="74"/>
      <c r="W39" s="73"/>
      <c r="X39" s="73"/>
      <c r="Y39" s="73"/>
      <c r="Z39" s="73"/>
      <c r="AA39" s="73"/>
      <c r="AB39" s="73"/>
    </row>
    <row r="40" spans="2:28" s="75" customFormat="1" x14ac:dyDescent="0.5">
      <c r="B40" s="73"/>
      <c r="C40" s="73"/>
      <c r="D40" s="213" t="s">
        <v>127</v>
      </c>
      <c r="E40" s="213"/>
      <c r="F40" s="213"/>
      <c r="G40" s="213"/>
      <c r="H40" s="213"/>
      <c r="I40" s="213"/>
      <c r="J40" s="73"/>
      <c r="K40" s="213" t="s">
        <v>127</v>
      </c>
      <c r="L40" s="213"/>
      <c r="M40" s="213"/>
      <c r="N40" s="213"/>
      <c r="O40" s="213"/>
      <c r="P40" s="213"/>
      <c r="Q40" s="73"/>
      <c r="R40" s="73"/>
      <c r="S40" s="73"/>
      <c r="T40" s="73"/>
      <c r="U40" s="73"/>
      <c r="V40" s="74"/>
      <c r="W40" s="73"/>
      <c r="X40" s="73"/>
      <c r="Y40" s="73"/>
      <c r="Z40" s="73"/>
      <c r="AA40" s="73"/>
      <c r="AB40" s="73"/>
    </row>
    <row r="41" spans="2:28" s="75" customFormat="1" x14ac:dyDescent="0.5">
      <c r="B41" s="73"/>
      <c r="C41" s="73"/>
      <c r="D41" s="73"/>
      <c r="E41" s="73"/>
      <c r="F41" s="73"/>
      <c r="G41" s="73"/>
      <c r="H41" s="73"/>
      <c r="I41" s="73"/>
      <c r="J41" s="73"/>
      <c r="K41" s="142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  <c r="W41" s="73"/>
      <c r="X41" s="73"/>
      <c r="Y41" s="73"/>
      <c r="Z41" s="73"/>
      <c r="AA41" s="73"/>
      <c r="AB41" s="73"/>
    </row>
    <row r="42" spans="2:28" s="75" customFormat="1" x14ac:dyDescent="0.5">
      <c r="B42" s="73"/>
      <c r="C42" s="73"/>
      <c r="D42" s="73"/>
      <c r="E42" s="73"/>
      <c r="F42" s="73"/>
      <c r="G42" s="73"/>
      <c r="H42" s="73"/>
      <c r="I42" s="73"/>
      <c r="J42" s="73"/>
      <c r="K42" s="142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  <c r="W42" s="73"/>
      <c r="X42" s="73"/>
      <c r="Y42" s="73"/>
      <c r="Z42" s="73"/>
      <c r="AA42" s="73"/>
      <c r="AB42" s="73"/>
    </row>
    <row r="43" spans="2:28" s="75" customFormat="1" x14ac:dyDescent="0.5">
      <c r="B43" s="73"/>
      <c r="C43" s="73"/>
      <c r="D43" s="73"/>
      <c r="E43" s="73"/>
      <c r="F43" s="73"/>
      <c r="G43" s="73"/>
      <c r="H43" s="73"/>
      <c r="I43" s="73"/>
      <c r="J43" s="73"/>
      <c r="K43" s="14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  <c r="W43" s="73"/>
      <c r="X43" s="73"/>
      <c r="Y43" s="73"/>
      <c r="Z43" s="73"/>
      <c r="AA43" s="73"/>
      <c r="AB43" s="73"/>
    </row>
    <row r="44" spans="2:28" s="75" customFormat="1" x14ac:dyDescent="0.5">
      <c r="B44" s="73"/>
      <c r="C44" s="73"/>
      <c r="D44" s="73"/>
      <c r="E44" s="73"/>
      <c r="F44" s="73"/>
      <c r="G44" s="73"/>
      <c r="H44" s="73"/>
      <c r="I44" s="73"/>
      <c r="J44" s="73"/>
      <c r="K44" s="142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  <c r="W44" s="73"/>
      <c r="X44" s="73"/>
      <c r="Y44" s="73"/>
      <c r="Z44" s="73"/>
      <c r="AA44" s="73"/>
      <c r="AB44" s="73"/>
    </row>
    <row r="45" spans="2:28" s="75" customFormat="1" x14ac:dyDescent="0.5">
      <c r="B45" s="73"/>
      <c r="C45" s="73"/>
      <c r="D45" s="73"/>
      <c r="E45" s="73"/>
      <c r="F45" s="73"/>
      <c r="G45" s="73"/>
      <c r="H45" s="73"/>
      <c r="I45" s="73"/>
      <c r="J45" s="73"/>
      <c r="K45" s="142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  <c r="W45" s="73"/>
      <c r="X45" s="73"/>
      <c r="Y45" s="73"/>
      <c r="Z45" s="73"/>
      <c r="AA45" s="73"/>
      <c r="AB45" s="73"/>
    </row>
    <row r="46" spans="2:28" s="75" customFormat="1" x14ac:dyDescent="0.5">
      <c r="B46" s="73"/>
      <c r="C46" s="73"/>
      <c r="D46" s="73"/>
      <c r="E46" s="73"/>
      <c r="F46" s="73"/>
      <c r="G46" s="73"/>
      <c r="H46" s="73"/>
      <c r="I46" s="73"/>
      <c r="J46" s="73"/>
      <c r="K46" s="142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  <c r="W46" s="73"/>
      <c r="X46" s="73"/>
      <c r="Y46" s="73"/>
      <c r="Z46" s="73"/>
      <c r="AA46" s="73"/>
      <c r="AB46" s="73"/>
    </row>
    <row r="47" spans="2:28" s="75" customFormat="1" x14ac:dyDescent="0.5">
      <c r="B47" s="73"/>
      <c r="C47" s="73"/>
      <c r="D47" s="73"/>
      <c r="E47" s="73"/>
      <c r="F47" s="73"/>
      <c r="G47" s="73"/>
      <c r="H47" s="73"/>
      <c r="I47" s="73"/>
      <c r="J47" s="73"/>
      <c r="K47" s="142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  <c r="W47" s="73"/>
      <c r="X47" s="73"/>
      <c r="Y47" s="73"/>
      <c r="Z47" s="73"/>
      <c r="AA47" s="73"/>
      <c r="AB47" s="73"/>
    </row>
    <row r="48" spans="2:28" s="75" customFormat="1" x14ac:dyDescent="0.5">
      <c r="B48" s="73"/>
      <c r="C48" s="73"/>
      <c r="D48" s="73"/>
      <c r="E48" s="73"/>
      <c r="F48" s="73"/>
      <c r="G48" s="73"/>
      <c r="H48" s="73"/>
      <c r="I48" s="73"/>
      <c r="J48" s="73"/>
      <c r="K48" s="142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  <c r="W48" s="73"/>
      <c r="X48" s="73"/>
      <c r="Y48" s="73"/>
      <c r="Z48" s="73"/>
      <c r="AA48" s="73"/>
      <c r="AB48" s="73"/>
    </row>
    <row r="49" spans="2:28" s="75" customFormat="1" x14ac:dyDescent="0.5">
      <c r="B49" s="73"/>
      <c r="C49" s="73"/>
      <c r="D49" s="73"/>
      <c r="E49" s="73"/>
      <c r="F49" s="73"/>
      <c r="G49" s="73"/>
      <c r="H49" s="73"/>
      <c r="I49" s="73"/>
      <c r="J49" s="73"/>
      <c r="K49" s="142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  <c r="W49" s="73"/>
      <c r="X49" s="73"/>
      <c r="Y49" s="73"/>
      <c r="Z49" s="73"/>
      <c r="AA49" s="73"/>
      <c r="AB49" s="73"/>
    </row>
    <row r="50" spans="2:28" s="75" customFormat="1" x14ac:dyDescent="0.5">
      <c r="B50" s="73"/>
      <c r="C50" s="73"/>
      <c r="D50" s="73"/>
      <c r="E50" s="73"/>
      <c r="F50" s="73"/>
      <c r="G50" s="73"/>
      <c r="H50" s="73"/>
      <c r="I50" s="73"/>
      <c r="J50" s="73"/>
      <c r="K50" s="142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  <c r="W50" s="73"/>
      <c r="X50" s="73"/>
      <c r="Y50" s="73"/>
      <c r="Z50" s="73"/>
      <c r="AA50" s="73"/>
      <c r="AB50" s="73"/>
    </row>
    <row r="51" spans="2:28" s="75" customFormat="1" x14ac:dyDescent="0.5">
      <c r="B51" s="73"/>
      <c r="C51" s="73"/>
      <c r="D51" s="73"/>
      <c r="E51" s="73"/>
      <c r="F51" s="73"/>
      <c r="G51" s="73"/>
      <c r="H51" s="73"/>
      <c r="I51" s="73"/>
      <c r="J51" s="73"/>
      <c r="K51" s="142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  <c r="W51" s="73"/>
      <c r="X51" s="73"/>
      <c r="Y51" s="73"/>
      <c r="Z51" s="73"/>
      <c r="AA51" s="73"/>
      <c r="AB51" s="73"/>
    </row>
    <row r="52" spans="2:28" s="75" customFormat="1" x14ac:dyDescent="0.5">
      <c r="B52" s="73"/>
      <c r="C52" s="73"/>
      <c r="D52" s="73"/>
      <c r="E52" s="73"/>
      <c r="F52" s="73"/>
      <c r="G52" s="73"/>
      <c r="H52" s="73"/>
      <c r="I52" s="73"/>
      <c r="J52" s="73"/>
      <c r="K52" s="142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  <c r="W52" s="73"/>
      <c r="X52" s="73"/>
      <c r="Y52" s="73"/>
      <c r="Z52" s="73"/>
      <c r="AA52" s="73"/>
      <c r="AB52" s="73"/>
    </row>
    <row r="53" spans="2:28" s="75" customFormat="1" x14ac:dyDescent="0.5">
      <c r="B53" s="73"/>
      <c r="C53" s="73"/>
      <c r="D53" s="73"/>
      <c r="E53" s="73"/>
      <c r="F53" s="73"/>
      <c r="G53" s="73"/>
      <c r="H53" s="73"/>
      <c r="I53" s="73"/>
      <c r="J53" s="73"/>
      <c r="K53" s="142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  <c r="W53" s="73"/>
      <c r="X53" s="73"/>
      <c r="Y53" s="73"/>
      <c r="Z53" s="73"/>
      <c r="AA53" s="73"/>
      <c r="AB53" s="73"/>
    </row>
  </sheetData>
  <mergeCells count="27">
    <mergeCell ref="H37:M37"/>
    <mergeCell ref="D40:I40"/>
    <mergeCell ref="K40:P40"/>
    <mergeCell ref="B18:B22"/>
    <mergeCell ref="I18:K18"/>
    <mergeCell ref="I19:K19"/>
    <mergeCell ref="I20:K20"/>
    <mergeCell ref="I21:K21"/>
    <mergeCell ref="I22:K22"/>
    <mergeCell ref="B15:E17"/>
    <mergeCell ref="F15:F17"/>
    <mergeCell ref="G15:I16"/>
    <mergeCell ref="J15:J17"/>
    <mergeCell ref="K15:K17"/>
    <mergeCell ref="G17:I17"/>
    <mergeCell ref="B13:K14"/>
    <mergeCell ref="B2:M2"/>
    <mergeCell ref="B6:M6"/>
    <mergeCell ref="B7:K8"/>
    <mergeCell ref="M7:M8"/>
    <mergeCell ref="B9:B12"/>
    <mergeCell ref="C9:J9"/>
    <mergeCell ref="C10:J10"/>
    <mergeCell ref="C11:J11"/>
    <mergeCell ref="C12:J12"/>
    <mergeCell ref="D4:M4"/>
    <mergeCell ref="C5:M5"/>
  </mergeCells>
  <pageMargins left="0" right="0" top="0" bottom="0" header="0" footer="0"/>
  <pageSetup paperSize="9"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ปร.4</vt:lpstr>
      <vt:lpstr>ปร.5 (ก)</vt:lpstr>
      <vt:lpstr>ปร.5 (ข)</vt:lpstr>
      <vt:lpstr>ปร.6</vt:lpstr>
      <vt:lpstr>Factor F</vt:lpstr>
      <vt:lpstr>'Factor F'!Print_Area</vt:lpstr>
      <vt:lpstr>ปร.4!Print_Area</vt:lpstr>
      <vt:lpstr>'ปร.5 (ก)'!Print_Area</vt:lpstr>
      <vt:lpstr>'ปร.5 (ข)'!Print_Area</vt:lpstr>
      <vt:lpstr>ปร.6!Print_Area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2024-02-13T04:40:14Z</cp:lastPrinted>
  <dcterms:created xsi:type="dcterms:W3CDTF">2012-07-11T01:02:50Z</dcterms:created>
  <dcterms:modified xsi:type="dcterms:W3CDTF">2024-03-31T16:12:29Z</dcterms:modified>
</cp:coreProperties>
</file>